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4" yWindow="65524" windowWidth="7656" windowHeight="9060" tabRatio="676" activeTab="0"/>
  </bookViews>
  <sheets>
    <sheet name="Berechnung" sheetId="1" r:id="rId1"/>
  </sheets>
  <definedNames>
    <definedName name="_xlnm.Print_Area" localSheetId="0">'Berechnung'!$B$1:$I$63</definedName>
  </definedNames>
  <calcPr fullCalcOnLoad="1"/>
</workbook>
</file>

<file path=xl/sharedStrings.xml><?xml version="1.0" encoding="utf-8"?>
<sst xmlns="http://schemas.openxmlformats.org/spreadsheetml/2006/main" count="54" uniqueCount="38">
  <si>
    <t>Maschine</t>
  </si>
  <si>
    <t>Anzahl</t>
  </si>
  <si>
    <t>Anlage</t>
  </si>
  <si>
    <t>Schichten</t>
  </si>
  <si>
    <t>pro Jahr</t>
  </si>
  <si>
    <t xml:space="preserve"> pro Jahr</t>
  </si>
  <si>
    <t>pro h</t>
  </si>
  <si>
    <t>5 Tage / Woche</t>
  </si>
  <si>
    <t>8 Stunden pro Schicht</t>
  </si>
  <si>
    <t>Alle Angaben in EUR</t>
  </si>
  <si>
    <t>Maschinenstundensatzberechnung</t>
  </si>
  <si>
    <t>Energie</t>
  </si>
  <si>
    <t>Instandhaltung</t>
  </si>
  <si>
    <t>Miete</t>
  </si>
  <si>
    <t>Berechnung der AfA je Maschinenstunde</t>
  </si>
  <si>
    <t>Umlage von Instandhaltung, Energie und Miete proportional zu den Anschaffungskosten AK</t>
  </si>
  <si>
    <t>Laufzeit</t>
  </si>
  <si>
    <t>Berechnung der Laufzeit:</t>
  </si>
  <si>
    <t>52 Kalenderwochen</t>
  </si>
  <si>
    <t>AfA / Jahr</t>
  </si>
  <si>
    <t>AfA / h</t>
  </si>
  <si>
    <t>Maschinenstundensatz je Anlage</t>
  </si>
  <si>
    <t>Std.-Satz</t>
  </si>
  <si>
    <t>in EUR</t>
  </si>
  <si>
    <t>Auslastg.</t>
  </si>
  <si>
    <t>der</t>
  </si>
  <si>
    <t>11 Feiertage/Brückentage pro Jahr</t>
  </si>
  <si>
    <t>10 a. o. Reparaturtage pro Jahr</t>
  </si>
  <si>
    <t>Stand:</t>
  </si>
  <si>
    <t>Maschine 1</t>
  </si>
  <si>
    <t>Maschine 2</t>
  </si>
  <si>
    <t>Maschine 3</t>
  </si>
  <si>
    <t>Maschine 4</t>
  </si>
  <si>
    <t>Maschine 5</t>
  </si>
  <si>
    <t>kalk. Abschreibungsdauer:</t>
  </si>
  <si>
    <t>8 Jahre</t>
  </si>
  <si>
    <t>Kosten für Instandhaltung, Energie und Miete gem. Budget, Forecast oder Ist-Vorjahr</t>
  </si>
  <si>
    <t>Ansch.K.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</si>
</sst>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0"/>
    <numFmt numFmtId="173" formatCode="0.0000"/>
    <numFmt numFmtId="174" formatCode="#,##0.000"/>
    <numFmt numFmtId="175" formatCode="#,##0.00\ \€"/>
    <numFmt numFmtId="176" formatCode="0.0%"/>
    <numFmt numFmtId="177" formatCode="0.0"/>
    <numFmt numFmtId="178" formatCode="#,##0.0"/>
    <numFmt numFmtId="179" formatCode=";;;"/>
    <numFmt numFmtId="180" formatCode="0.000000"/>
    <numFmt numFmtId="181" formatCode="#,##0.000000"/>
    <numFmt numFmtId="182" formatCode="#,##0.00000"/>
    <numFmt numFmtId="183" formatCode="0.00000"/>
    <numFmt numFmtId="184" formatCode="0.0000%"/>
  </numFmts>
  <fonts count="46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Continuous"/>
    </xf>
    <xf numFmtId="3" fontId="2" fillId="0" borderId="11" xfId="0" applyNumberFormat="1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4" fontId="11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6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62"/>
  <sheetViews>
    <sheetView tabSelected="1" zoomScale="60" zoomScaleNormal="60" zoomScalePageLayoutView="0" workbookViewId="0" topLeftCell="A1">
      <selection activeCell="C12" sqref="C12"/>
    </sheetView>
  </sheetViews>
  <sheetFormatPr defaultColWidth="11.421875" defaultRowHeight="12.75"/>
  <cols>
    <col min="1" max="1" width="11.421875" style="4" customWidth="1"/>
    <col min="2" max="7" width="14.421875" style="4" customWidth="1"/>
    <col min="8" max="8" width="14.421875" style="5" customWidth="1"/>
    <col min="9" max="9" width="14.421875" style="6" customWidth="1"/>
    <col min="10" max="16384" width="11.421875" style="4" customWidth="1"/>
  </cols>
  <sheetData>
    <row r="3" spans="2:3" ht="22.5">
      <c r="B3" s="3"/>
      <c r="C3" s="3" t="s">
        <v>10</v>
      </c>
    </row>
    <row r="4" spans="2:8" ht="22.5">
      <c r="B4" s="52"/>
      <c r="C4" s="53"/>
      <c r="D4" s="53"/>
      <c r="E4" s="53"/>
      <c r="F4" s="53"/>
      <c r="G4" s="53"/>
      <c r="H4" s="54"/>
    </row>
    <row r="5" spans="2:8" ht="15.75" customHeight="1">
      <c r="B5" s="55"/>
      <c r="C5" s="8"/>
      <c r="D5" s="8"/>
      <c r="E5" s="8"/>
      <c r="F5" s="8"/>
      <c r="G5" s="8"/>
      <c r="H5" s="9"/>
    </row>
    <row r="6" spans="2:8" ht="15">
      <c r="B6" s="4" t="s">
        <v>9</v>
      </c>
      <c r="G6" s="5" t="s">
        <v>28</v>
      </c>
      <c r="H6" s="56">
        <v>41206</v>
      </c>
    </row>
    <row r="8" ht="15">
      <c r="B8" s="1" t="s">
        <v>14</v>
      </c>
    </row>
    <row r="9" spans="2:9" s="8" customFormat="1" ht="15">
      <c r="B9" s="7"/>
      <c r="H9" s="9"/>
      <c r="I9" s="10"/>
    </row>
    <row r="10" spans="2:9" ht="15">
      <c r="B10" s="11"/>
      <c r="C10" s="11"/>
      <c r="D10" s="11"/>
      <c r="E10" s="12" t="s">
        <v>1</v>
      </c>
      <c r="F10" s="12" t="s">
        <v>24</v>
      </c>
      <c r="G10" s="13" t="s">
        <v>16</v>
      </c>
      <c r="H10" s="14"/>
      <c r="I10" s="4"/>
    </row>
    <row r="11" spans="2:8" s="18" customFormat="1" ht="15">
      <c r="B11" s="15" t="s">
        <v>2</v>
      </c>
      <c r="C11" s="15" t="s">
        <v>37</v>
      </c>
      <c r="D11" s="15" t="s">
        <v>19</v>
      </c>
      <c r="E11" s="15" t="s">
        <v>3</v>
      </c>
      <c r="F11" s="35" t="s">
        <v>25</v>
      </c>
      <c r="G11" s="16" t="s">
        <v>4</v>
      </c>
      <c r="H11" s="36" t="s">
        <v>20</v>
      </c>
    </row>
    <row r="12" spans="2:9" ht="15">
      <c r="B12" s="19"/>
      <c r="C12" s="19"/>
      <c r="D12" s="20"/>
      <c r="E12" s="19"/>
      <c r="F12" s="39" t="s">
        <v>0</v>
      </c>
      <c r="G12" s="21"/>
      <c r="H12" s="22"/>
      <c r="I12" s="4"/>
    </row>
    <row r="13" spans="2:9" ht="15" customHeight="1">
      <c r="B13" s="26"/>
      <c r="C13" s="26"/>
      <c r="D13" s="26"/>
      <c r="E13" s="26"/>
      <c r="F13" s="26"/>
      <c r="G13" s="27"/>
      <c r="H13" s="28"/>
      <c r="I13" s="4"/>
    </row>
    <row r="14" spans="2:9" ht="15" customHeight="1">
      <c r="B14" s="26" t="s">
        <v>29</v>
      </c>
      <c r="C14" s="29">
        <v>250000</v>
      </c>
      <c r="D14" s="32">
        <f>C14/8</f>
        <v>31250</v>
      </c>
      <c r="E14" s="33">
        <v>2</v>
      </c>
      <c r="F14" s="37">
        <v>0.8</v>
      </c>
      <c r="G14" s="34">
        <f>(52*5-11-10)*8*E14*F14</f>
        <v>3059.2000000000003</v>
      </c>
      <c r="H14" s="51">
        <f>D14/G14</f>
        <v>10.21508891213389</v>
      </c>
      <c r="I14" s="4"/>
    </row>
    <row r="15" spans="2:9" ht="15" customHeight="1">
      <c r="B15" s="26" t="s">
        <v>30</v>
      </c>
      <c r="C15" s="29">
        <v>280000</v>
      </c>
      <c r="D15" s="32">
        <f>C15/8</f>
        <v>35000</v>
      </c>
      <c r="E15" s="33">
        <v>2</v>
      </c>
      <c r="F15" s="37">
        <v>0.8</v>
      </c>
      <c r="G15" s="34">
        <f>(52*5-11-10)*8*E15*F15</f>
        <v>3059.2000000000003</v>
      </c>
      <c r="H15" s="51">
        <f>D15/G15</f>
        <v>11.440899581589957</v>
      </c>
      <c r="I15" s="4"/>
    </row>
    <row r="16" spans="2:9" ht="15" customHeight="1">
      <c r="B16" s="26" t="s">
        <v>31</v>
      </c>
      <c r="C16" s="29">
        <v>245000</v>
      </c>
      <c r="D16" s="32">
        <f>C16/8</f>
        <v>30625</v>
      </c>
      <c r="E16" s="33">
        <v>3</v>
      </c>
      <c r="F16" s="37">
        <v>0.8</v>
      </c>
      <c r="G16" s="34">
        <f>(52*5-11-10)*8*E16*F16</f>
        <v>4588.8</v>
      </c>
      <c r="H16" s="51">
        <f>D16/G16</f>
        <v>6.673858089260809</v>
      </c>
      <c r="I16" s="4"/>
    </row>
    <row r="17" spans="2:9" ht="15" customHeight="1">
      <c r="B17" s="26" t="s">
        <v>32</v>
      </c>
      <c r="C17" s="29">
        <v>1150000</v>
      </c>
      <c r="D17" s="32">
        <f>C17/8</f>
        <v>143750</v>
      </c>
      <c r="E17" s="33">
        <v>2</v>
      </c>
      <c r="F17" s="37">
        <v>0.7</v>
      </c>
      <c r="G17" s="34">
        <f>(52*5-11-10)*8*E17*F17</f>
        <v>2676.7999999999997</v>
      </c>
      <c r="H17" s="51">
        <f>D17/G17</f>
        <v>53.70218170950389</v>
      </c>
      <c r="I17" s="4"/>
    </row>
    <row r="18" spans="2:9" ht="15" customHeight="1">
      <c r="B18" s="26" t="s">
        <v>33</v>
      </c>
      <c r="C18" s="29">
        <v>272000</v>
      </c>
      <c r="D18" s="32">
        <f>C18/8</f>
        <v>34000</v>
      </c>
      <c r="E18" s="33">
        <v>3</v>
      </c>
      <c r="F18" s="37">
        <v>0.85</v>
      </c>
      <c r="G18" s="34">
        <f>(52*5-11-10)*8*E18*F18</f>
        <v>4875.599999999999</v>
      </c>
      <c r="H18" s="51">
        <f>D18/G18</f>
        <v>6.973500697350071</v>
      </c>
      <c r="I18" s="4"/>
    </row>
    <row r="19" spans="2:9" ht="15" customHeight="1">
      <c r="B19" s="44"/>
      <c r="C19" s="44"/>
      <c r="D19" s="44"/>
      <c r="E19" s="44"/>
      <c r="F19" s="44"/>
      <c r="G19" s="45"/>
      <c r="H19" s="46"/>
      <c r="I19" s="4"/>
    </row>
    <row r="20" spans="2:8" s="1" customFormat="1" ht="15" customHeight="1">
      <c r="B20" s="47"/>
      <c r="C20" s="48">
        <f>SUM(C14:C19)</f>
        <v>2197000</v>
      </c>
      <c r="D20" s="49">
        <f>SUM(D14:D19)</f>
        <v>274625</v>
      </c>
      <c r="E20" s="47"/>
      <c r="F20" s="47"/>
      <c r="G20" s="48"/>
      <c r="H20" s="50"/>
    </row>
    <row r="21" ht="7.5" customHeight="1"/>
    <row r="22" spans="2:4" ht="17.25" customHeight="1">
      <c r="B22" s="4" t="s">
        <v>17</v>
      </c>
      <c r="D22" s="4" t="s">
        <v>18</v>
      </c>
    </row>
    <row r="23" spans="4:8" ht="15">
      <c r="D23" s="4" t="s">
        <v>7</v>
      </c>
      <c r="H23" s="4"/>
    </row>
    <row r="24" spans="4:8" ht="15">
      <c r="D24" s="4" t="s">
        <v>8</v>
      </c>
      <c r="H24" s="4"/>
    </row>
    <row r="25" spans="4:8" ht="15">
      <c r="D25" s="4" t="s">
        <v>26</v>
      </c>
      <c r="H25" s="4"/>
    </row>
    <row r="26" spans="4:8" ht="15">
      <c r="D26" s="4" t="s">
        <v>27</v>
      </c>
      <c r="H26" s="4"/>
    </row>
    <row r="27" ht="15">
      <c r="H27" s="4"/>
    </row>
    <row r="28" spans="2:8" ht="15">
      <c r="B28" s="4" t="s">
        <v>34</v>
      </c>
      <c r="D28" s="4" t="s">
        <v>35</v>
      </c>
      <c r="H28" s="4"/>
    </row>
    <row r="29" ht="15">
      <c r="H29" s="4"/>
    </row>
    <row r="30" ht="15">
      <c r="H30" s="4"/>
    </row>
    <row r="31" ht="15">
      <c r="B31" s="1" t="s">
        <v>15</v>
      </c>
    </row>
    <row r="33" spans="2:9" ht="15">
      <c r="B33" s="11"/>
      <c r="C33" s="58" t="s">
        <v>12</v>
      </c>
      <c r="D33" s="59"/>
      <c r="E33" s="58" t="s">
        <v>11</v>
      </c>
      <c r="F33" s="59"/>
      <c r="G33" s="58" t="s">
        <v>13</v>
      </c>
      <c r="H33" s="59"/>
      <c r="I33" s="4"/>
    </row>
    <row r="34" spans="2:9" ht="15">
      <c r="B34" s="15" t="s">
        <v>2</v>
      </c>
      <c r="C34" s="15" t="s">
        <v>5</v>
      </c>
      <c r="D34" s="17" t="s">
        <v>6</v>
      </c>
      <c r="E34" s="15" t="s">
        <v>4</v>
      </c>
      <c r="F34" s="17" t="s">
        <v>6</v>
      </c>
      <c r="G34" s="15" t="s">
        <v>4</v>
      </c>
      <c r="H34" s="17" t="s">
        <v>6</v>
      </c>
      <c r="I34" s="4"/>
    </row>
    <row r="35" spans="2:9" ht="15">
      <c r="B35" s="19"/>
      <c r="C35" s="23">
        <v>50000</v>
      </c>
      <c r="D35" s="22"/>
      <c r="E35" s="23">
        <v>10000</v>
      </c>
      <c r="F35" s="22"/>
      <c r="G35" s="23">
        <v>40000</v>
      </c>
      <c r="H35" s="25"/>
      <c r="I35" s="4"/>
    </row>
    <row r="36" spans="2:9" ht="15">
      <c r="B36" s="26"/>
      <c r="C36" s="29"/>
      <c r="D36" s="28"/>
      <c r="E36" s="26"/>
      <c r="F36" s="28"/>
      <c r="G36" s="29"/>
      <c r="H36" s="28"/>
      <c r="I36" s="4"/>
    </row>
    <row r="37" spans="2:9" ht="15" customHeight="1">
      <c r="B37" s="26" t="s">
        <v>29</v>
      </c>
      <c r="C37" s="29">
        <f>C14/$C$20*$C$35</f>
        <v>5689.576695493855</v>
      </c>
      <c r="D37" s="51">
        <f>C37/G14</f>
        <v>1.8598250181399891</v>
      </c>
      <c r="E37" s="29">
        <f>$C14/$C$20*$E$35</f>
        <v>1137.915339098771</v>
      </c>
      <c r="F37" s="51">
        <f>E37/G14</f>
        <v>0.37196500362799784</v>
      </c>
      <c r="G37" s="29">
        <f>$C14/$C$20*$G$35</f>
        <v>4551.661356395084</v>
      </c>
      <c r="H37" s="51">
        <f>G37/G14</f>
        <v>1.4878600145119913</v>
      </c>
      <c r="I37" s="4"/>
    </row>
    <row r="38" spans="2:9" ht="15" customHeight="1">
      <c r="B38" s="26" t="s">
        <v>30</v>
      </c>
      <c r="C38" s="29">
        <f>C15/$C$20*$C$35</f>
        <v>6372.325898953119</v>
      </c>
      <c r="D38" s="51">
        <f>C38/G15</f>
        <v>2.083004020316788</v>
      </c>
      <c r="E38" s="29">
        <f>C15/$C$20*$E$35</f>
        <v>1274.4651797906238</v>
      </c>
      <c r="F38" s="51">
        <f>E38/G15</f>
        <v>0.41660080406335764</v>
      </c>
      <c r="G38" s="29">
        <f>$C15/$C$20*$G$35</f>
        <v>5097.860719162495</v>
      </c>
      <c r="H38" s="51">
        <f>G38/G15</f>
        <v>1.6664032162534306</v>
      </c>
      <c r="I38" s="4"/>
    </row>
    <row r="39" spans="2:11" ht="15" customHeight="1">
      <c r="B39" s="26" t="s">
        <v>31</v>
      </c>
      <c r="C39" s="29">
        <f>C16/$C$20*$C$35</f>
        <v>5575.785161583978</v>
      </c>
      <c r="D39" s="51">
        <f>C39/G16</f>
        <v>1.2150856785181263</v>
      </c>
      <c r="E39" s="29">
        <f>C16/$C$20*$E$35</f>
        <v>1115.1570323167955</v>
      </c>
      <c r="F39" s="51">
        <f>E39/G16</f>
        <v>0.24301713570362524</v>
      </c>
      <c r="G39" s="29">
        <f>$C16/$C$20*$G$35</f>
        <v>4460.628129267182</v>
      </c>
      <c r="H39" s="51">
        <f>G39/G16</f>
        <v>0.972068542814501</v>
      </c>
      <c r="I39" s="4"/>
      <c r="K39" s="4">
        <f>+C37/(52*40)</f>
        <v>2.735373411295123</v>
      </c>
    </row>
    <row r="40" spans="2:9" ht="15" customHeight="1">
      <c r="B40" s="26" t="s">
        <v>32</v>
      </c>
      <c r="C40" s="29">
        <f>C17/$C$20*$C$35</f>
        <v>26172.052799271733</v>
      </c>
      <c r="D40" s="51">
        <f>C40/G17</f>
        <v>9.77736580965023</v>
      </c>
      <c r="E40" s="29">
        <f>C17/$C$20*$E$35</f>
        <v>5234.4105598543465</v>
      </c>
      <c r="F40" s="51">
        <f>E40/G17</f>
        <v>1.955473161930046</v>
      </c>
      <c r="G40" s="29">
        <f>$C17/$C$20*$G$35</f>
        <v>20937.642239417386</v>
      </c>
      <c r="H40" s="51">
        <f>G40/G17</f>
        <v>7.821892647720184</v>
      </c>
      <c r="I40" s="4"/>
    </row>
    <row r="41" spans="2:9" ht="15" customHeight="1">
      <c r="B41" s="26" t="s">
        <v>33</v>
      </c>
      <c r="C41" s="29">
        <f>C18/$C$20*$C$35</f>
        <v>6190.259444697314</v>
      </c>
      <c r="D41" s="51">
        <f>C41/G18</f>
        <v>1.2696405457168995</v>
      </c>
      <c r="E41" s="29">
        <f>C18/$C$20*$E$35</f>
        <v>1238.051888939463</v>
      </c>
      <c r="F41" s="51">
        <f>E41/G18</f>
        <v>0.25392810914337993</v>
      </c>
      <c r="G41" s="29">
        <f>$C18/$C$20*$G$35</f>
        <v>4952.207555757852</v>
      </c>
      <c r="H41" s="51">
        <f>G41/G18</f>
        <v>1.0157124365735197</v>
      </c>
      <c r="I41" s="4"/>
    </row>
    <row r="42" spans="2:9" ht="15">
      <c r="B42" s="19"/>
      <c r="C42" s="30"/>
      <c r="D42" s="40"/>
      <c r="E42" s="19"/>
      <c r="F42" s="40"/>
      <c r="G42" s="30"/>
      <c r="H42" s="40"/>
      <c r="I42" s="4"/>
    </row>
    <row r="43" spans="2:9" ht="15">
      <c r="B43" s="31"/>
      <c r="C43" s="24">
        <f>SUM(C37:C42)</f>
        <v>50000</v>
      </c>
      <c r="D43" s="43"/>
      <c r="E43" s="24">
        <f>SUM(E37:E42)</f>
        <v>10000</v>
      </c>
      <c r="F43" s="43"/>
      <c r="G43" s="24">
        <f>SUM(G37:G42)</f>
        <v>40000</v>
      </c>
      <c r="H43" s="41"/>
      <c r="I43" s="4"/>
    </row>
    <row r="44" ht="6" customHeight="1"/>
    <row r="45" ht="15">
      <c r="B45" s="4" t="s">
        <v>36</v>
      </c>
    </row>
    <row r="50" ht="15">
      <c r="B50" s="1" t="s">
        <v>21</v>
      </c>
    </row>
    <row r="52" spans="2:3" ht="15">
      <c r="B52" s="11"/>
      <c r="C52" s="11"/>
    </row>
    <row r="53" spans="2:3" ht="15">
      <c r="B53" s="15" t="s">
        <v>2</v>
      </c>
      <c r="C53" s="35" t="s">
        <v>22</v>
      </c>
    </row>
    <row r="54" spans="2:3" ht="15">
      <c r="B54" s="19"/>
      <c r="C54" s="39" t="s">
        <v>23</v>
      </c>
    </row>
    <row r="55" spans="2:3" ht="15">
      <c r="B55" s="26"/>
      <c r="C55" s="29"/>
    </row>
    <row r="56" spans="2:3" ht="15">
      <c r="B56" s="26" t="s">
        <v>29</v>
      </c>
      <c r="C56" s="57">
        <f>H37+F37+D37+H14</f>
        <v>13.934738948413868</v>
      </c>
    </row>
    <row r="57" spans="2:3" ht="15">
      <c r="B57" s="26" t="s">
        <v>30</v>
      </c>
      <c r="C57" s="57">
        <f>H38+F38+D38+H15</f>
        <v>15.606907622223533</v>
      </c>
    </row>
    <row r="58" spans="2:3" ht="15">
      <c r="B58" s="26" t="s">
        <v>31</v>
      </c>
      <c r="C58" s="57">
        <f>H39+F39+D39+H16</f>
        <v>9.104029446297062</v>
      </c>
    </row>
    <row r="59" spans="2:3" ht="15">
      <c r="B59" s="26" t="s">
        <v>32</v>
      </c>
      <c r="C59" s="57">
        <f>H40+F40+D40+H17</f>
        <v>73.25691332880436</v>
      </c>
    </row>
    <row r="60" spans="2:3" ht="15">
      <c r="B60" s="26" t="s">
        <v>33</v>
      </c>
      <c r="C60" s="57">
        <f>H41+F41+D41+H18</f>
        <v>9.512781788783869</v>
      </c>
    </row>
    <row r="61" spans="2:3" ht="15">
      <c r="B61" s="19"/>
      <c r="C61" s="38"/>
    </row>
    <row r="62" spans="2:3" ht="15">
      <c r="B62" s="2"/>
      <c r="C62" s="42"/>
    </row>
  </sheetData>
  <sheetProtection/>
  <mergeCells count="3">
    <mergeCell ref="C33:D33"/>
    <mergeCell ref="E33:F33"/>
    <mergeCell ref="G33:H33"/>
  </mergeCells>
  <printOptions horizontalCentered="1"/>
  <pageMargins left="0.7" right="0" top="0.31496062992125984" bottom="0.66" header="0" footer="0"/>
  <pageSetup fitToHeight="1" fitToWidth="1" horizontalDpi="600" verticalDpi="600" orientation="portrait" paperSize="9" scale="83" r:id="rId1"/>
  <headerFooter alignWithMargins="0">
    <oddFooter>&amp;L&amp;8&amp;F / &amp;A / &amp;D / ControllerSpielwiese.de&amp;R&amp;8Seite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Celia</dc:creator>
  <cp:keywords/>
  <dc:description/>
  <cp:lastModifiedBy>Celia</cp:lastModifiedBy>
  <cp:lastPrinted>2003-02-11T18:35:59Z</cp:lastPrinted>
  <dcterms:created xsi:type="dcterms:W3CDTF">2000-05-10T07:32:38Z</dcterms:created>
  <dcterms:modified xsi:type="dcterms:W3CDTF">2014-11-15T21:53:48Z</dcterms:modified>
  <cp:category/>
  <cp:version/>
  <cp:contentType/>
  <cp:contentStatus/>
</cp:coreProperties>
</file>