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19620" windowHeight="8448"/>
  </bookViews>
  <sheets>
    <sheet name="Tabelle2" sheetId="2" r:id="rId1"/>
    <sheet name="Tabelle3" sheetId="3" r:id="rId2"/>
  </sheets>
  <calcPr calcId="145621"/>
  <fileRecoveryPr repairLoad="1"/>
</workbook>
</file>

<file path=xl/calcChain.xml><?xml version="1.0" encoding="utf-8"?>
<calcChain xmlns="http://schemas.openxmlformats.org/spreadsheetml/2006/main">
  <c r="E74" i="2" l="1"/>
  <c r="E73" i="2"/>
  <c r="E72" i="2"/>
  <c r="E71" i="2"/>
  <c r="E63" i="2"/>
  <c r="E62" i="2"/>
  <c r="E61" i="2"/>
  <c r="E60" i="2"/>
  <c r="E50" i="2"/>
  <c r="E49" i="2"/>
  <c r="E48" i="2"/>
  <c r="E47" i="2"/>
  <c r="E46" i="2"/>
  <c r="E40" i="2"/>
  <c r="E39" i="2"/>
  <c r="D33" i="2"/>
  <c r="F32" i="2"/>
  <c r="D23" i="2"/>
  <c r="F22" i="2"/>
  <c r="F21" i="2"/>
  <c r="F20" i="2"/>
  <c r="F19" i="2"/>
</calcChain>
</file>

<file path=xl/sharedStrings.xml><?xml version="1.0" encoding="utf-8"?>
<sst xmlns="http://schemas.openxmlformats.org/spreadsheetml/2006/main" count="72" uniqueCount="49">
  <si>
    <t>Material</t>
  </si>
  <si>
    <t>Menge</t>
  </si>
  <si>
    <t>Var</t>
  </si>
  <si>
    <t>Fix</t>
  </si>
  <si>
    <t>die variablen Herstellungkosten</t>
  </si>
  <si>
    <t>Herstellungkosten</t>
  </si>
  <si>
    <t>Pkg Größe</t>
  </si>
  <si>
    <t>Beliefern</t>
  </si>
  <si>
    <t>24000 : 48.600 = 0,494</t>
  </si>
  <si>
    <t>Voll Verpackungsorten:</t>
  </si>
  <si>
    <t>Tetrapack</t>
  </si>
  <si>
    <t>Alumindose</t>
  </si>
  <si>
    <t>Plastikflasche</t>
  </si>
  <si>
    <t>Die Kosten für die Abfüllung eines Tetrapacks einer Doser, einer 0,5 Liter und</t>
  </si>
  <si>
    <t>einer 1-Litre-Flasche stehen im Verhaltnis 3:2:1:0,8 fix.</t>
  </si>
  <si>
    <t>Die 1-Litre Flasche kostet 1,5 mal so viel wie die 0,5 Liter Flasche</t>
  </si>
  <si>
    <t>0,5 Litre</t>
  </si>
  <si>
    <t>1 Liter</t>
  </si>
  <si>
    <t>Sorte</t>
  </si>
  <si>
    <t>Äquivalenzzahl</t>
  </si>
  <si>
    <t>Recheneinheiten</t>
  </si>
  <si>
    <t xml:space="preserve">Kosten je RE </t>
  </si>
  <si>
    <t>Volle Abfüllkosten:</t>
  </si>
  <si>
    <t>Summe</t>
  </si>
  <si>
    <t>Nettopreis</t>
  </si>
  <si>
    <t>Art Verpackung</t>
  </si>
  <si>
    <t>Kosten je Litre</t>
  </si>
  <si>
    <t>1*20.000</t>
  </si>
  <si>
    <t>1,5*30.000</t>
  </si>
  <si>
    <t>die vollen Herstellungkosten</t>
  </si>
  <si>
    <r>
      <t xml:space="preserve">Voll Verpackungskosten je Recheneinheit = </t>
    </r>
    <r>
      <rPr>
        <b/>
        <sz val="11"/>
        <color rgb="FFFF0000"/>
        <rFont val="Calibri"/>
        <family val="2"/>
        <scheme val="minor"/>
      </rPr>
      <t>5.000/65.000 = € 0,077</t>
    </r>
  </si>
  <si>
    <t>Die Kosten für Material und Herstellung der Plastikflaschen betrugen in Summe €5.000 (€1.000 davon</t>
  </si>
  <si>
    <t>waren fix, der Rest variabel). Die 1 Litre Flasche kostet 1,5 mal so viel wie die 0,5 Litre Flasche.</t>
  </si>
  <si>
    <t>Volle Herstellungkosten gesamt:</t>
  </si>
  <si>
    <t>Limonade</t>
  </si>
  <si>
    <t>Verpackung</t>
  </si>
  <si>
    <t>Abfüllung</t>
  </si>
  <si>
    <t>An Stelle der 80.000 Getränkepackungen unterschiedlicher Größe hätten zu denselben Kosten</t>
  </si>
  <si>
    <t>114.000 0,5 Liter Flaschen abgefüllt werden können.</t>
  </si>
  <si>
    <t>Volle Abfüllkosten je Recheneinheit = 6.000 / 114.000 = € 0,053</t>
  </si>
  <si>
    <t>3*0,053</t>
  </si>
  <si>
    <t>2*0,053</t>
  </si>
  <si>
    <t>1*0,053</t>
  </si>
  <si>
    <t>0,08*0,053</t>
  </si>
  <si>
    <t>+ 3*0,053</t>
  </si>
  <si>
    <t>+ 2*0,053</t>
  </si>
  <si>
    <t>+ 1*0,053</t>
  </si>
  <si>
    <t>+ 0,08*0,053</t>
  </si>
  <si>
    <t>ÄQUIVALENZZAHLENKALKULATION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</si>
</sst>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&quot;€&quot;\ #,##0.00"/>
    <numFmt numFmtId="166" formatCode="&quot;€&quot;\ #,##0"/>
    <numFmt numFmtId="167" formatCode="_-* #,##0.000_-;\-* #,##0.000_-;_-* &quot;-&quot;??_-;_-@_-"/>
    <numFmt numFmtId="168" formatCode="#,##0.0"/>
    <numFmt numFmtId="169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43" fontId="0" fillId="0" borderId="0" xfId="1" applyFont="1" applyBorder="1"/>
    <xf numFmtId="164" fontId="0" fillId="0" borderId="6" xfId="1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6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7" fontId="0" fillId="0" borderId="8" xfId="0" applyNumberFormat="1" applyBorder="1"/>
    <xf numFmtId="0" fontId="0" fillId="0" borderId="9" xfId="0" applyBorder="1"/>
    <xf numFmtId="3" fontId="0" fillId="0" borderId="0" xfId="0" applyNumberFormat="1" applyBorder="1"/>
    <xf numFmtId="164" fontId="0" fillId="0" borderId="7" xfId="0" applyNumberFormat="1" applyBorder="1"/>
    <xf numFmtId="164" fontId="0" fillId="0" borderId="8" xfId="1" applyNumberFormat="1" applyFont="1" applyBorder="1"/>
    <xf numFmtId="164" fontId="0" fillId="0" borderId="0" xfId="1" applyNumberFormat="1" applyFont="1" applyBorder="1" applyAlignment="1">
      <alignment horizontal="center"/>
    </xf>
    <xf numFmtId="168" fontId="0" fillId="0" borderId="0" xfId="0" applyNumberFormat="1" applyBorder="1"/>
    <xf numFmtId="168" fontId="0" fillId="0" borderId="8" xfId="0" applyNumberFormat="1" applyBorder="1"/>
    <xf numFmtId="43" fontId="0" fillId="0" borderId="8" xfId="1" applyFont="1" applyBorder="1"/>
    <xf numFmtId="0" fontId="0" fillId="0" borderId="0" xfId="0" applyAlignment="1">
      <alignment horizontal="center"/>
    </xf>
    <xf numFmtId="0" fontId="3" fillId="0" borderId="0" xfId="0" applyFont="1"/>
    <xf numFmtId="43" fontId="0" fillId="0" borderId="2" xfId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5" xfId="1" applyFont="1" applyBorder="1"/>
    <xf numFmtId="43" fontId="0" fillId="0" borderId="7" xfId="1" applyFont="1" applyBorder="1"/>
    <xf numFmtId="164" fontId="0" fillId="0" borderId="9" xfId="0" applyNumberFormat="1" applyBorder="1"/>
    <xf numFmtId="0" fontId="3" fillId="0" borderId="10" xfId="0" applyFont="1" applyBorder="1"/>
    <xf numFmtId="164" fontId="3" fillId="0" borderId="11" xfId="0" applyNumberFormat="1" applyFont="1" applyBorder="1"/>
    <xf numFmtId="0" fontId="0" fillId="0" borderId="0" xfId="0" applyBorder="1" applyAlignment="1">
      <alignment horizontal="center"/>
    </xf>
    <xf numFmtId="43" fontId="3" fillId="0" borderId="3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4" fillId="2" borderId="0" xfId="0" applyNumberFormat="1" applyFont="1" applyFill="1"/>
    <xf numFmtId="43" fontId="3" fillId="2" borderId="0" xfId="1" applyFont="1" applyFill="1" applyBorder="1"/>
    <xf numFmtId="0" fontId="0" fillId="2" borderId="0" xfId="0" applyFill="1" applyBorder="1"/>
    <xf numFmtId="164" fontId="3" fillId="2" borderId="0" xfId="1" quotePrefix="1" applyNumberFormat="1" applyFont="1" applyFill="1" applyBorder="1"/>
    <xf numFmtId="164" fontId="0" fillId="2" borderId="6" xfId="1" applyNumberFormat="1" applyFont="1" applyFill="1" applyBorder="1"/>
    <xf numFmtId="164" fontId="0" fillId="2" borderId="0" xfId="0" applyNumberFormat="1" applyFill="1" applyBorder="1"/>
    <xf numFmtId="3" fontId="0" fillId="0" borderId="6" xfId="0" applyNumberFormat="1" applyBorder="1"/>
    <xf numFmtId="3" fontId="0" fillId="0" borderId="9" xfId="0" applyNumberFormat="1" applyBorder="1"/>
    <xf numFmtId="164" fontId="0" fillId="0" borderId="8" xfId="1" applyNumberFormat="1" applyFont="1" applyBorder="1" applyAlignment="1">
      <alignment horizontal="center"/>
    </xf>
    <xf numFmtId="0" fontId="2" fillId="3" borderId="0" xfId="0" applyFont="1" applyFill="1"/>
    <xf numFmtId="166" fontId="5" fillId="0" borderId="1" xfId="0" applyNumberFormat="1" applyFont="1" applyBorder="1"/>
    <xf numFmtId="0" fontId="0" fillId="0" borderId="0" xfId="0" applyFont="1"/>
    <xf numFmtId="167" fontId="0" fillId="0" borderId="0" xfId="1" applyNumberFormat="1" applyFont="1" applyBorder="1"/>
    <xf numFmtId="167" fontId="0" fillId="0" borderId="8" xfId="1" applyNumberFormat="1" applyFont="1" applyBorder="1"/>
    <xf numFmtId="0" fontId="3" fillId="4" borderId="0" xfId="0" applyFont="1" applyFill="1"/>
    <xf numFmtId="0" fontId="0" fillId="4" borderId="0" xfId="0" applyFill="1"/>
    <xf numFmtId="169" fontId="0" fillId="0" borderId="0" xfId="1" applyNumberFormat="1" applyFont="1" applyBorder="1"/>
    <xf numFmtId="167" fontId="0" fillId="0" borderId="0" xfId="1" quotePrefix="1" applyNumberFormat="1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7" fontId="0" fillId="0" borderId="0" xfId="1" applyNumberFormat="1" applyFont="1"/>
    <xf numFmtId="167" fontId="0" fillId="5" borderId="0" xfId="1" applyNumberFormat="1" applyFont="1" applyFill="1" applyBorder="1"/>
    <xf numFmtId="164" fontId="0" fillId="6" borderId="0" xfId="1" applyNumberFormat="1" applyFont="1" applyFill="1" applyBorder="1"/>
    <xf numFmtId="164" fontId="0" fillId="6" borderId="8" xfId="1" applyNumberFormat="1" applyFont="1" applyFill="1" applyBorder="1"/>
    <xf numFmtId="3" fontId="0" fillId="6" borderId="0" xfId="0" applyNumberFormat="1" applyFill="1" applyBorder="1"/>
    <xf numFmtId="3" fontId="0" fillId="6" borderId="8" xfId="0" applyNumberFormat="1" applyFill="1" applyBorder="1"/>
    <xf numFmtId="0" fontId="0" fillId="6" borderId="0" xfId="0" applyFill="1" applyBorder="1"/>
    <xf numFmtId="0" fontId="0" fillId="6" borderId="8" xfId="0" applyFill="1" applyBorder="1"/>
    <xf numFmtId="166" fontId="5" fillId="0" borderId="0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7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zoomScale="60" zoomScaleNormal="100" workbookViewId="0"/>
  </sheetViews>
  <sheetFormatPr baseColWidth="10" defaultRowHeight="14.4" x14ac:dyDescent="0.3"/>
  <cols>
    <col min="3" max="3" width="12.88671875" customWidth="1"/>
    <col min="4" max="4" width="12.44140625" customWidth="1"/>
    <col min="5" max="5" width="18" customWidth="1"/>
    <col min="8" max="8" width="15" customWidth="1"/>
  </cols>
  <sheetData>
    <row r="1" spans="1:9" ht="18" x14ac:dyDescent="0.35">
      <c r="A1" s="69" t="s">
        <v>48</v>
      </c>
      <c r="B1" s="1"/>
      <c r="C1" s="2"/>
      <c r="D1" s="1"/>
    </row>
    <row r="2" spans="1:9" x14ac:dyDescent="0.3">
      <c r="B2" s="1"/>
      <c r="C2" s="2"/>
      <c r="D2" s="1"/>
      <c r="F2" s="68" t="s">
        <v>2</v>
      </c>
      <c r="G2" s="68" t="s">
        <v>3</v>
      </c>
    </row>
    <row r="3" spans="1:9" x14ac:dyDescent="0.3">
      <c r="B3" s="1"/>
      <c r="C3" s="9" t="s">
        <v>5</v>
      </c>
      <c r="E3" s="39">
        <v>24000</v>
      </c>
      <c r="F3" s="2">
        <v>16000</v>
      </c>
      <c r="G3" s="2">
        <v>8000</v>
      </c>
    </row>
    <row r="4" spans="1:9" x14ac:dyDescent="0.3">
      <c r="B4" s="1"/>
      <c r="C4" s="1" t="s">
        <v>7</v>
      </c>
      <c r="E4" s="2">
        <v>6000</v>
      </c>
      <c r="F4" s="2">
        <v>1000</v>
      </c>
      <c r="G4" s="2">
        <v>5000</v>
      </c>
    </row>
    <row r="5" spans="1:9" x14ac:dyDescent="0.3">
      <c r="B5" s="1"/>
      <c r="C5" s="2" t="s">
        <v>0</v>
      </c>
      <c r="D5" s="1"/>
      <c r="E5" s="2">
        <v>5000</v>
      </c>
      <c r="F5" s="2">
        <v>4000</v>
      </c>
      <c r="G5" s="2">
        <v>1000</v>
      </c>
    </row>
    <row r="6" spans="1:9" ht="15" thickBot="1" x14ac:dyDescent="0.35">
      <c r="D6" s="1"/>
      <c r="E6" s="2"/>
      <c r="F6" s="2"/>
      <c r="G6" s="2"/>
      <c r="H6" s="2"/>
    </row>
    <row r="7" spans="1:9" x14ac:dyDescent="0.3">
      <c r="A7" s="83" t="s">
        <v>19</v>
      </c>
      <c r="B7" s="79"/>
      <c r="C7" s="37" t="s">
        <v>6</v>
      </c>
      <c r="D7" s="38" t="s">
        <v>1</v>
      </c>
      <c r="E7" s="37" t="s">
        <v>24</v>
      </c>
      <c r="F7" s="77" t="s">
        <v>25</v>
      </c>
      <c r="G7" s="77"/>
      <c r="H7" s="78"/>
    </row>
    <row r="8" spans="1:9" x14ac:dyDescent="0.3">
      <c r="A8" s="84">
        <v>3</v>
      </c>
      <c r="B8" s="81"/>
      <c r="C8" s="9">
        <v>0.2</v>
      </c>
      <c r="D8" s="11">
        <v>2000</v>
      </c>
      <c r="E8" s="9">
        <v>7.0000000000000007E-2</v>
      </c>
      <c r="F8" s="73" t="s">
        <v>10</v>
      </c>
      <c r="G8" s="73"/>
      <c r="H8" s="74"/>
    </row>
    <row r="9" spans="1:9" x14ac:dyDescent="0.3">
      <c r="A9" s="84">
        <v>2</v>
      </c>
      <c r="B9" s="81"/>
      <c r="C9" s="9">
        <v>0.33</v>
      </c>
      <c r="D9" s="11">
        <v>6600</v>
      </c>
      <c r="E9" s="9">
        <v>0.1</v>
      </c>
      <c r="F9" s="73" t="s">
        <v>11</v>
      </c>
      <c r="G9" s="73"/>
      <c r="H9" s="74"/>
    </row>
    <row r="10" spans="1:9" x14ac:dyDescent="0.3">
      <c r="A10" s="84">
        <v>1</v>
      </c>
      <c r="B10" s="81"/>
      <c r="C10" s="9">
        <v>0.5</v>
      </c>
      <c r="D10" s="61">
        <v>10000</v>
      </c>
      <c r="E10" s="9">
        <v>1.5</v>
      </c>
      <c r="F10" s="73" t="s">
        <v>12</v>
      </c>
      <c r="G10" s="73"/>
      <c r="H10" s="74"/>
    </row>
    <row r="11" spans="1:9" ht="15" thickBot="1" x14ac:dyDescent="0.35">
      <c r="A11" s="85">
        <v>0.08</v>
      </c>
      <c r="B11" s="82"/>
      <c r="C11" s="25">
        <v>1</v>
      </c>
      <c r="D11" s="62">
        <v>30000</v>
      </c>
      <c r="E11" s="25"/>
      <c r="F11" s="75" t="s">
        <v>12</v>
      </c>
      <c r="G11" s="75"/>
      <c r="H11" s="76"/>
    </row>
    <row r="12" spans="1:9" x14ac:dyDescent="0.3">
      <c r="C12" s="2"/>
      <c r="E12" s="2"/>
      <c r="F12" s="2"/>
      <c r="G12" s="2"/>
      <c r="H12" s="2"/>
      <c r="I12" s="3"/>
    </row>
    <row r="13" spans="1:9" x14ac:dyDescent="0.3">
      <c r="A13" s="48" t="s">
        <v>29</v>
      </c>
      <c r="B13" s="48"/>
      <c r="C13" s="48"/>
      <c r="F13" s="3"/>
      <c r="G13" s="3"/>
      <c r="H13" s="3"/>
    </row>
    <row r="14" spans="1:9" x14ac:dyDescent="0.3">
      <c r="A14" s="48" t="s">
        <v>4</v>
      </c>
      <c r="B14" s="48"/>
      <c r="C14" s="48"/>
      <c r="F14" s="3"/>
      <c r="G14" s="3"/>
      <c r="H14" s="3"/>
    </row>
    <row r="15" spans="1:9" ht="15" thickBot="1" x14ac:dyDescent="0.35">
      <c r="F15" s="3"/>
      <c r="G15" s="3"/>
      <c r="H15" s="3"/>
    </row>
    <row r="16" spans="1:9" x14ac:dyDescent="0.3">
      <c r="A16" s="4"/>
      <c r="B16" s="5"/>
      <c r="C16" s="5"/>
      <c r="D16" s="5"/>
      <c r="E16" s="5"/>
      <c r="F16" s="5"/>
      <c r="G16" s="5"/>
      <c r="H16" s="6"/>
    </row>
    <row r="17" spans="1:8" x14ac:dyDescent="0.3">
      <c r="A17" s="7"/>
      <c r="B17" s="8"/>
      <c r="C17" s="8"/>
      <c r="D17" s="40" t="s">
        <v>5</v>
      </c>
      <c r="E17" s="41"/>
      <c r="F17" s="42" t="s">
        <v>8</v>
      </c>
      <c r="G17" s="42"/>
      <c r="H17" s="43"/>
    </row>
    <row r="18" spans="1:8" x14ac:dyDescent="0.3">
      <c r="A18" s="7"/>
      <c r="B18" s="9" t="s">
        <v>6</v>
      </c>
      <c r="C18" t="s">
        <v>26</v>
      </c>
      <c r="D18" s="22" t="s">
        <v>1</v>
      </c>
      <c r="E18" s="11"/>
      <c r="F18" s="11"/>
      <c r="G18" s="11"/>
      <c r="H18" s="10"/>
    </row>
    <row r="19" spans="1:8" x14ac:dyDescent="0.3">
      <c r="A19" s="7">
        <v>3</v>
      </c>
      <c r="B19" s="9">
        <v>0.2</v>
      </c>
      <c r="C19" s="72">
        <v>0.49399999999999999</v>
      </c>
      <c r="D19" s="11">
        <v>2000</v>
      </c>
      <c r="E19" s="12" t="s">
        <v>10</v>
      </c>
      <c r="F19" s="51">
        <f>+B19*0.494</f>
        <v>9.8799999999999999E-2</v>
      </c>
      <c r="G19" s="51"/>
      <c r="H19" s="13"/>
    </row>
    <row r="20" spans="1:8" x14ac:dyDescent="0.3">
      <c r="A20" s="7">
        <v>2</v>
      </c>
      <c r="B20" s="9">
        <v>0.33</v>
      </c>
      <c r="C20" s="72"/>
      <c r="D20" s="11">
        <v>6600</v>
      </c>
      <c r="E20" s="12" t="s">
        <v>11</v>
      </c>
      <c r="F20" s="51">
        <f>+B20*0.494</f>
        <v>0.16302</v>
      </c>
      <c r="G20" s="51"/>
      <c r="H20" s="13"/>
    </row>
    <row r="21" spans="1:8" x14ac:dyDescent="0.3">
      <c r="A21" s="7">
        <v>1</v>
      </c>
      <c r="B21" s="9">
        <v>0.5</v>
      </c>
      <c r="C21" s="72"/>
      <c r="D21" s="11">
        <v>10000</v>
      </c>
      <c r="E21" s="12" t="s">
        <v>12</v>
      </c>
      <c r="F21" s="51">
        <f>+B21*0.494</f>
        <v>0.247</v>
      </c>
      <c r="G21" s="51"/>
      <c r="H21" s="13"/>
    </row>
    <row r="22" spans="1:8" x14ac:dyDescent="0.3">
      <c r="A22" s="7">
        <v>0.08</v>
      </c>
      <c r="B22" s="9">
        <v>1</v>
      </c>
      <c r="C22" s="72"/>
      <c r="D22" s="11">
        <v>30000</v>
      </c>
      <c r="E22" s="12" t="s">
        <v>12</v>
      </c>
      <c r="F22" s="51">
        <f>+B22*0.494</f>
        <v>0.49399999999999999</v>
      </c>
      <c r="G22" s="51"/>
      <c r="H22" s="13"/>
    </row>
    <row r="23" spans="1:8" x14ac:dyDescent="0.3">
      <c r="A23" s="7"/>
      <c r="B23" s="8"/>
      <c r="C23" s="8"/>
      <c r="D23" s="44">
        <f>SUM(D19:D22)</f>
        <v>48600</v>
      </c>
      <c r="E23" s="8"/>
      <c r="F23" s="12"/>
      <c r="G23" s="12"/>
      <c r="H23" s="14"/>
    </row>
    <row r="24" spans="1:8" ht="4.8" customHeight="1" thickBot="1" x14ac:dyDescent="0.35">
      <c r="A24" s="15"/>
      <c r="B24" s="16"/>
      <c r="C24" s="16"/>
      <c r="D24" s="16"/>
      <c r="E24" s="16"/>
      <c r="F24" s="17"/>
      <c r="G24" s="17"/>
      <c r="H24" s="18"/>
    </row>
    <row r="26" spans="1:8" x14ac:dyDescent="0.3">
      <c r="A26" s="27" t="s">
        <v>9</v>
      </c>
    </row>
    <row r="27" spans="1:8" x14ac:dyDescent="0.3">
      <c r="A27" t="s">
        <v>15</v>
      </c>
    </row>
    <row r="28" spans="1:8" ht="15" thickBot="1" x14ac:dyDescent="0.35"/>
    <row r="29" spans="1:8" x14ac:dyDescent="0.3">
      <c r="B29" s="4" t="s">
        <v>18</v>
      </c>
      <c r="C29" s="5" t="s">
        <v>19</v>
      </c>
      <c r="D29" s="5" t="s">
        <v>1</v>
      </c>
      <c r="E29" s="79" t="s">
        <v>20</v>
      </c>
      <c r="F29" s="80"/>
      <c r="G29" s="57"/>
    </row>
    <row r="30" spans="1:8" x14ac:dyDescent="0.3">
      <c r="B30" s="7" t="s">
        <v>16</v>
      </c>
      <c r="C30" s="65">
        <v>1</v>
      </c>
      <c r="D30" s="63">
        <v>20000</v>
      </c>
      <c r="E30" s="22" t="s">
        <v>27</v>
      </c>
      <c r="F30" s="45">
        <v>20000</v>
      </c>
      <c r="G30" s="19"/>
    </row>
    <row r="31" spans="1:8" ht="15" thickBot="1" x14ac:dyDescent="0.35">
      <c r="B31" s="20" t="s">
        <v>17</v>
      </c>
      <c r="C31" s="66">
        <v>1.5</v>
      </c>
      <c r="D31" s="64">
        <v>30000</v>
      </c>
      <c r="E31" s="47" t="s">
        <v>28</v>
      </c>
      <c r="F31" s="46">
        <v>45000</v>
      </c>
      <c r="G31" s="19"/>
    </row>
    <row r="32" spans="1:8" ht="15" thickBot="1" x14ac:dyDescent="0.35">
      <c r="B32" s="12"/>
      <c r="C32" s="8"/>
      <c r="D32" s="19"/>
      <c r="E32" s="22"/>
      <c r="F32" s="49">
        <f>SUM(F30:F31)</f>
        <v>65000</v>
      </c>
      <c r="G32" s="67"/>
    </row>
    <row r="33" spans="1:8" x14ac:dyDescent="0.3">
      <c r="B33" s="12"/>
      <c r="D33">
        <f>6000/65000</f>
        <v>9.2307692307692313E-2</v>
      </c>
    </row>
    <row r="34" spans="1:8" x14ac:dyDescent="0.3">
      <c r="A34" s="27" t="s">
        <v>30</v>
      </c>
      <c r="B34" s="12"/>
    </row>
    <row r="35" spans="1:8" x14ac:dyDescent="0.3">
      <c r="A35" s="50" t="s">
        <v>31</v>
      </c>
      <c r="B35" s="12"/>
    </row>
    <row r="36" spans="1:8" x14ac:dyDescent="0.3">
      <c r="A36" s="50" t="s">
        <v>32</v>
      </c>
    </row>
    <row r="37" spans="1:8" ht="15" thickBot="1" x14ac:dyDescent="0.35"/>
    <row r="38" spans="1:8" x14ac:dyDescent="0.3">
      <c r="B38" s="4" t="s">
        <v>18</v>
      </c>
      <c r="C38" s="5" t="s">
        <v>21</v>
      </c>
      <c r="D38" s="5" t="s">
        <v>19</v>
      </c>
      <c r="E38" s="70" t="s">
        <v>20</v>
      </c>
      <c r="F38" s="71"/>
      <c r="G38" s="36"/>
    </row>
    <row r="39" spans="1:8" x14ac:dyDescent="0.3">
      <c r="B39" s="7" t="s">
        <v>16</v>
      </c>
      <c r="C39" s="81">
        <v>7.6999999999999999E-2</v>
      </c>
      <c r="D39" s="23">
        <v>1</v>
      </c>
      <c r="E39" s="51">
        <f>+D39*0.077</f>
        <v>7.6999999999999999E-2</v>
      </c>
      <c r="F39" s="14"/>
      <c r="G39" s="8"/>
    </row>
    <row r="40" spans="1:8" ht="15" thickBot="1" x14ac:dyDescent="0.35">
      <c r="B40" s="20" t="s">
        <v>17</v>
      </c>
      <c r="C40" s="82"/>
      <c r="D40" s="24">
        <v>1.5</v>
      </c>
      <c r="E40" s="52">
        <f>+D40*0.077</f>
        <v>0.11549999999999999</v>
      </c>
      <c r="F40" s="18"/>
      <c r="G40" s="8"/>
    </row>
    <row r="42" spans="1:8" x14ac:dyDescent="0.3">
      <c r="A42" t="s">
        <v>22</v>
      </c>
    </row>
    <row r="43" spans="1:8" x14ac:dyDescent="0.3">
      <c r="A43" t="s">
        <v>13</v>
      </c>
    </row>
    <row r="44" spans="1:8" ht="15" thickBot="1" x14ac:dyDescent="0.35">
      <c r="A44" t="s">
        <v>14</v>
      </c>
    </row>
    <row r="45" spans="1:8" x14ac:dyDescent="0.3">
      <c r="B45" s="28" t="s">
        <v>6</v>
      </c>
      <c r="C45" s="29" t="s">
        <v>1</v>
      </c>
      <c r="D45" s="5" t="s">
        <v>19</v>
      </c>
      <c r="E45" s="30"/>
      <c r="F45" s="26"/>
      <c r="G45" s="26"/>
      <c r="H45" s="26"/>
    </row>
    <row r="46" spans="1:8" x14ac:dyDescent="0.3">
      <c r="B46" s="31">
        <v>0.2</v>
      </c>
      <c r="C46" s="11">
        <v>10000</v>
      </c>
      <c r="D46" s="8">
        <v>3</v>
      </c>
      <c r="E46" s="13">
        <f>+D46*C46</f>
        <v>30000</v>
      </c>
    </row>
    <row r="47" spans="1:8" x14ac:dyDescent="0.3">
      <c r="B47" s="31">
        <v>0.33</v>
      </c>
      <c r="C47" s="11">
        <v>20000</v>
      </c>
      <c r="D47" s="8">
        <v>2</v>
      </c>
      <c r="E47" s="13">
        <f>+D47*C47</f>
        <v>40000</v>
      </c>
    </row>
    <row r="48" spans="1:8" x14ac:dyDescent="0.3">
      <c r="B48" s="31">
        <v>0.5</v>
      </c>
      <c r="C48" s="11">
        <v>20000</v>
      </c>
      <c r="D48" s="8">
        <v>1</v>
      </c>
      <c r="E48" s="13">
        <f>+D48*C48</f>
        <v>20000</v>
      </c>
    </row>
    <row r="49" spans="1:8" ht="15" thickBot="1" x14ac:dyDescent="0.35">
      <c r="B49" s="32">
        <v>1</v>
      </c>
      <c r="C49" s="21">
        <v>30000</v>
      </c>
      <c r="D49" s="16">
        <v>0.8</v>
      </c>
      <c r="E49" s="33">
        <f>+D49*C49</f>
        <v>24000</v>
      </c>
    </row>
    <row r="50" spans="1:8" ht="15" thickBot="1" x14ac:dyDescent="0.35">
      <c r="D50" s="34" t="s">
        <v>23</v>
      </c>
      <c r="E50" s="35">
        <f>SUM(E46:E49)</f>
        <v>114000</v>
      </c>
    </row>
    <row r="52" spans="1:8" x14ac:dyDescent="0.3">
      <c r="A52" t="s">
        <v>37</v>
      </c>
    </row>
    <row r="53" spans="1:8" x14ac:dyDescent="0.3">
      <c r="A53" t="s">
        <v>38</v>
      </c>
    </row>
    <row r="55" spans="1:8" x14ac:dyDescent="0.3">
      <c r="A55" s="27" t="s">
        <v>39</v>
      </c>
    </row>
    <row r="56" spans="1:8" ht="15" thickBot="1" x14ac:dyDescent="0.35"/>
    <row r="57" spans="1:8" x14ac:dyDescent="0.3">
      <c r="A57" s="4"/>
      <c r="B57" s="5"/>
      <c r="C57" s="5"/>
      <c r="D57" s="5"/>
      <c r="E57" s="5"/>
      <c r="F57" s="5"/>
      <c r="G57" s="5"/>
      <c r="H57" s="6"/>
    </row>
    <row r="58" spans="1:8" x14ac:dyDescent="0.3">
      <c r="A58" s="7"/>
      <c r="B58" s="8"/>
      <c r="C58" s="53" t="s">
        <v>39</v>
      </c>
      <c r="D58" s="54"/>
      <c r="E58" s="54"/>
      <c r="F58" s="54"/>
      <c r="G58" s="54"/>
      <c r="H58" s="54"/>
    </row>
    <row r="59" spans="1:8" x14ac:dyDescent="0.3">
      <c r="A59" s="7"/>
      <c r="B59" s="9" t="s">
        <v>6</v>
      </c>
      <c r="C59" t="s">
        <v>26</v>
      </c>
      <c r="D59" s="22"/>
      <c r="E59" s="11"/>
      <c r="F59" s="11"/>
      <c r="G59" s="11"/>
      <c r="H59" s="10"/>
    </row>
    <row r="60" spans="1:8" x14ac:dyDescent="0.3">
      <c r="A60" s="7">
        <v>3</v>
      </c>
      <c r="B60" s="9">
        <v>0.2</v>
      </c>
      <c r="C60" s="72">
        <v>5.2999999999999999E-2</v>
      </c>
      <c r="D60" s="26" t="s">
        <v>40</v>
      </c>
      <c r="E60" s="55">
        <f>+A60*0.053</f>
        <v>0.159</v>
      </c>
      <c r="F60" s="56" t="s">
        <v>44</v>
      </c>
      <c r="G60" s="56"/>
      <c r="H60" s="13"/>
    </row>
    <row r="61" spans="1:8" x14ac:dyDescent="0.3">
      <c r="A61" s="7">
        <v>2</v>
      </c>
      <c r="B61" s="9">
        <v>0.33</v>
      </c>
      <c r="C61" s="72"/>
      <c r="D61" s="26" t="s">
        <v>41</v>
      </c>
      <c r="E61" s="55">
        <f>+A61*0.053</f>
        <v>0.106</v>
      </c>
      <c r="F61" s="51" t="s">
        <v>45</v>
      </c>
      <c r="G61" s="51"/>
      <c r="H61" s="13"/>
    </row>
    <row r="62" spans="1:8" x14ac:dyDescent="0.3">
      <c r="A62" s="7">
        <v>1</v>
      </c>
      <c r="B62" s="9">
        <v>0.5</v>
      </c>
      <c r="C62" s="72"/>
      <c r="D62" s="26" t="s">
        <v>42</v>
      </c>
      <c r="E62" s="55">
        <f>+A62*0.053</f>
        <v>5.2999999999999999E-2</v>
      </c>
      <c r="F62" s="51" t="s">
        <v>46</v>
      </c>
      <c r="G62" s="51"/>
      <c r="H62" s="13"/>
    </row>
    <row r="63" spans="1:8" x14ac:dyDescent="0.3">
      <c r="A63" s="7">
        <v>0.08</v>
      </c>
      <c r="B63" s="9">
        <v>1</v>
      </c>
      <c r="C63" s="72"/>
      <c r="D63" s="26" t="s">
        <v>43</v>
      </c>
      <c r="E63" s="55">
        <f>+A63*0.053</f>
        <v>4.2399999999999998E-3</v>
      </c>
      <c r="F63" s="51" t="s">
        <v>47</v>
      </c>
      <c r="G63" s="51"/>
      <c r="H63" s="13"/>
    </row>
    <row r="64" spans="1:8" x14ac:dyDescent="0.3">
      <c r="A64" s="7"/>
      <c r="B64" s="8"/>
      <c r="C64" s="8"/>
      <c r="D64" s="11"/>
      <c r="E64" s="8"/>
      <c r="F64" s="12"/>
      <c r="G64" s="12"/>
      <c r="H64" s="14"/>
    </row>
    <row r="65" spans="1:8" ht="15" thickBot="1" x14ac:dyDescent="0.35">
      <c r="A65" s="15"/>
      <c r="B65" s="16"/>
      <c r="C65" s="16"/>
      <c r="D65" s="16"/>
      <c r="E65" s="16"/>
      <c r="F65" s="17"/>
      <c r="G65" s="17"/>
      <c r="H65" s="18"/>
    </row>
    <row r="67" spans="1:8" x14ac:dyDescent="0.3">
      <c r="A67" t="s">
        <v>33</v>
      </c>
    </row>
    <row r="68" spans="1:8" ht="15" thickBot="1" x14ac:dyDescent="0.35"/>
    <row r="69" spans="1:8" x14ac:dyDescent="0.3">
      <c r="A69" s="4"/>
      <c r="B69" s="5"/>
      <c r="C69" s="5"/>
      <c r="D69" s="5"/>
      <c r="E69" s="5"/>
      <c r="F69" s="5"/>
      <c r="G69" s="5"/>
      <c r="H69" s="6"/>
    </row>
    <row r="70" spans="1:8" x14ac:dyDescent="0.3">
      <c r="A70" s="58" t="s">
        <v>18</v>
      </c>
      <c r="B70" s="57" t="s">
        <v>34</v>
      </c>
      <c r="C70" s="57" t="s">
        <v>35</v>
      </c>
      <c r="D70" s="57" t="s">
        <v>36</v>
      </c>
      <c r="E70" s="57" t="s">
        <v>23</v>
      </c>
      <c r="F70" s="8"/>
      <c r="G70" s="8"/>
      <c r="H70" s="14"/>
    </row>
    <row r="71" spans="1:8" x14ac:dyDescent="0.3">
      <c r="A71" s="31">
        <v>0.2</v>
      </c>
      <c r="B71" s="51">
        <v>9.8799999999999999E-2</v>
      </c>
      <c r="C71" s="60">
        <v>7.0000000000000007E-2</v>
      </c>
      <c r="D71" s="51">
        <v>0.159</v>
      </c>
      <c r="E71" s="51">
        <f>SUM(B71:D71)</f>
        <v>0.32779999999999998</v>
      </c>
      <c r="F71" s="8"/>
      <c r="G71" s="8"/>
      <c r="H71" s="14"/>
    </row>
    <row r="72" spans="1:8" x14ac:dyDescent="0.3">
      <c r="A72" s="31">
        <v>0.33</v>
      </c>
      <c r="B72" s="51">
        <v>0.16302</v>
      </c>
      <c r="C72" s="60">
        <v>0.1</v>
      </c>
      <c r="D72" s="51">
        <v>0.106</v>
      </c>
      <c r="E72" s="51">
        <f>SUM(B72:D72)</f>
        <v>0.36902000000000001</v>
      </c>
      <c r="F72" s="8"/>
      <c r="G72" s="8"/>
      <c r="H72" s="14"/>
    </row>
    <row r="73" spans="1:8" x14ac:dyDescent="0.3">
      <c r="A73" s="31">
        <v>0.5</v>
      </c>
      <c r="B73" s="51">
        <v>0.247</v>
      </c>
      <c r="C73" s="51">
        <v>7.6999999999999999E-2</v>
      </c>
      <c r="D73" s="51">
        <v>5.2999999999999999E-2</v>
      </c>
      <c r="E73" s="51">
        <f>SUM(B73:D73)</f>
        <v>0.377</v>
      </c>
      <c r="F73" s="8"/>
      <c r="G73" s="8"/>
      <c r="H73" s="14"/>
    </row>
    <row r="74" spans="1:8" ht="15" thickBot="1" x14ac:dyDescent="0.35">
      <c r="A74" s="32">
        <v>1</v>
      </c>
      <c r="B74" s="52">
        <v>0.49399999999999999</v>
      </c>
      <c r="C74" s="52">
        <v>0.11549999999999999</v>
      </c>
      <c r="D74" s="52">
        <v>4.2399999999999998E-3</v>
      </c>
      <c r="E74" s="52">
        <f>SUM(B74:D74)</f>
        <v>0.61373999999999995</v>
      </c>
      <c r="F74" s="16"/>
      <c r="G74" s="16"/>
      <c r="H74" s="18"/>
    </row>
    <row r="75" spans="1:8" x14ac:dyDescent="0.3">
      <c r="B75" s="59"/>
      <c r="C75" s="59"/>
      <c r="D75" s="59"/>
      <c r="E75" s="59"/>
    </row>
  </sheetData>
  <mergeCells count="15">
    <mergeCell ref="F7:H7"/>
    <mergeCell ref="E29:F29"/>
    <mergeCell ref="C19:C22"/>
    <mergeCell ref="C39:C40"/>
    <mergeCell ref="A7:B7"/>
    <mergeCell ref="A8:B8"/>
    <mergeCell ref="A9:B9"/>
    <mergeCell ref="A10:B10"/>
    <mergeCell ref="A11:B11"/>
    <mergeCell ref="E38:F38"/>
    <mergeCell ref="C60:C63"/>
    <mergeCell ref="F8:H8"/>
    <mergeCell ref="F9:H9"/>
    <mergeCell ref="F10:H10"/>
    <mergeCell ref="F11:H11"/>
  </mergeCells>
  <pageMargins left="0.7" right="0.7" top="0.78740157499999996" bottom="0.78740157499999996" header="0.3" footer="0.3"/>
  <pageSetup paperSize="9" scale="65" orientation="portrait" r:id="rId1"/>
  <ignoredErrors>
    <ignoredError sqref="E71:E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4.4" x14ac:dyDescent="0.3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</dc:creator>
  <cp:lastModifiedBy>Celia</cp:lastModifiedBy>
  <dcterms:created xsi:type="dcterms:W3CDTF">2014-11-13T08:24:18Z</dcterms:created>
  <dcterms:modified xsi:type="dcterms:W3CDTF">2014-11-13T11:36:54Z</dcterms:modified>
</cp:coreProperties>
</file>