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13875" windowHeight="71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33" i="1" l="1"/>
  <c r="B34" i="1"/>
  <c r="B35" i="1"/>
  <c r="B36" i="1"/>
  <c r="B37" i="1"/>
  <c r="B32" i="1"/>
  <c r="B25" i="1"/>
  <c r="B26" i="1"/>
  <c r="H12" i="1"/>
  <c r="H13" i="1"/>
  <c r="H14" i="1"/>
  <c r="H15" i="1"/>
  <c r="H16" i="1"/>
  <c r="H11" i="1"/>
  <c r="G12" i="1"/>
  <c r="G13" i="1"/>
  <c r="G14" i="1"/>
  <c r="G15" i="1"/>
  <c r="G16" i="1"/>
  <c r="G11" i="1"/>
  <c r="F12" i="1"/>
  <c r="F13" i="1"/>
  <c r="F14" i="1"/>
  <c r="F15" i="1"/>
  <c r="F16" i="1"/>
  <c r="F11" i="1"/>
  <c r="E12" i="1"/>
  <c r="E13" i="1"/>
  <c r="E14" i="1"/>
  <c r="E15" i="1"/>
  <c r="E16" i="1"/>
  <c r="E11" i="1"/>
  <c r="D12" i="1"/>
  <c r="D13" i="1"/>
  <c r="D14" i="1"/>
  <c r="D15" i="1"/>
  <c r="D16" i="1"/>
  <c r="D11" i="1"/>
  <c r="B28" i="1"/>
  <c r="E26" i="1"/>
  <c r="E25" i="1"/>
  <c r="B29" i="1" l="1"/>
  <c r="H26" i="1"/>
  <c r="E27" i="1"/>
  <c r="H25" i="1"/>
  <c r="H27" i="1" l="1"/>
</calcChain>
</file>

<file path=xl/sharedStrings.xml><?xml version="1.0" encoding="utf-8"?>
<sst xmlns="http://schemas.openxmlformats.org/spreadsheetml/2006/main" count="40" uniqueCount="35">
  <si>
    <t>The Effects of Transfer Pricing on Profit Centre Versus Firm Profits</t>
  </si>
  <si>
    <t>DATA TABLE</t>
  </si>
  <si>
    <t>Seller</t>
  </si>
  <si>
    <t>Buyer</t>
  </si>
  <si>
    <t>Fixed costs</t>
  </si>
  <si>
    <t>(for 100 units or less)</t>
  </si>
  <si>
    <t>Variable costs/unit</t>
  </si>
  <si>
    <t>(over 100 units)</t>
  </si>
  <si>
    <t>Quantity sold</t>
  </si>
  <si>
    <t>Price</t>
  </si>
  <si>
    <t>Output of Buying division</t>
  </si>
  <si>
    <t>Units:</t>
  </si>
  <si>
    <t>Transfer price:</t>
  </si>
  <si>
    <t>PROFITS</t>
  </si>
  <si>
    <t>Buying division</t>
  </si>
  <si>
    <t>Selling division</t>
  </si>
  <si>
    <t>Total firm</t>
  </si>
  <si>
    <t>Revenue</t>
  </si>
  <si>
    <t>Total revenue</t>
  </si>
  <si>
    <t>Own costs</t>
  </si>
  <si>
    <t>Costs</t>
  </si>
  <si>
    <t>Total costs</t>
  </si>
  <si>
    <t>Costs from seller</t>
  </si>
  <si>
    <t>Profits</t>
  </si>
  <si>
    <t>Firm profits</t>
  </si>
  <si>
    <t>(at transfer price)</t>
  </si>
  <si>
    <t>Profit</t>
  </si>
  <si>
    <t>Sales</t>
  </si>
  <si>
    <t>(-) Variable</t>
  </si>
  <si>
    <t>(-) Fixed</t>
  </si>
  <si>
    <t>Total Costs</t>
  </si>
  <si>
    <t>TC per Unit</t>
  </si>
  <si>
    <t>Demand for buyer division A's final output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</si>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</sst>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[$$-1009]#,##0.00"/>
    <numFmt numFmtId="167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4" fontId="2" fillId="0" borderId="0" xfId="1" applyFont="1" applyBorder="1"/>
    <xf numFmtId="164" fontId="3" fillId="0" borderId="0" xfId="0" applyNumberFormat="1" applyFont="1" applyProtection="1">
      <protection hidden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0" xfId="0" applyFont="1" applyProtection="1">
      <protection hidden="1"/>
    </xf>
    <xf numFmtId="0" fontId="4" fillId="0" borderId="0" xfId="0" applyFont="1" applyBorder="1"/>
    <xf numFmtId="164" fontId="2" fillId="0" borderId="0" xfId="0" applyNumberFormat="1" applyFont="1"/>
    <xf numFmtId="0" fontId="2" fillId="0" borderId="0" xfId="0" applyFont="1" applyBorder="1" applyProtection="1">
      <protection locked="0"/>
    </xf>
    <xf numFmtId="44" fontId="2" fillId="0" borderId="0" xfId="1" applyFont="1" applyProtection="1">
      <protection locked="0"/>
    </xf>
    <xf numFmtId="0" fontId="5" fillId="0" borderId="0" xfId="0" applyFont="1"/>
    <xf numFmtId="0" fontId="4" fillId="0" borderId="0" xfId="0" applyFont="1"/>
    <xf numFmtId="165" fontId="2" fillId="0" borderId="0" xfId="0" applyNumberFormat="1" applyFont="1"/>
    <xf numFmtId="4" fontId="2" fillId="0" borderId="0" xfId="0" applyNumberFormat="1" applyFont="1"/>
    <xf numFmtId="4" fontId="2" fillId="0" borderId="4" xfId="0" applyNumberFormat="1" applyFont="1" applyBorder="1"/>
    <xf numFmtId="165" fontId="2" fillId="0" borderId="5" xfId="0" applyNumberFormat="1" applyFont="1" applyBorder="1"/>
    <xf numFmtId="166" fontId="2" fillId="0" borderId="6" xfId="0" applyNumberFormat="1" applyFont="1" applyBorder="1"/>
    <xf numFmtId="164" fontId="2" fillId="0" borderId="5" xfId="0" applyNumberFormat="1" applyFont="1" applyBorder="1"/>
    <xf numFmtId="44" fontId="0" fillId="0" borderId="0" xfId="1" applyFont="1" applyBorder="1"/>
    <xf numFmtId="44" fontId="0" fillId="0" borderId="4" xfId="1" applyFont="1" applyBorder="1"/>
    <xf numFmtId="0" fontId="2" fillId="0" borderId="0" xfId="0" applyNumberFormat="1" applyFont="1" applyBorder="1" applyProtection="1">
      <protection hidden="1"/>
    </xf>
    <xf numFmtId="0" fontId="2" fillId="0" borderId="4" xfId="0" applyNumberFormat="1" applyFont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Protection="1">
      <protection hidden="1"/>
    </xf>
    <xf numFmtId="164" fontId="2" fillId="0" borderId="4" xfId="0" applyNumberFormat="1" applyFont="1" applyBorder="1" applyProtection="1">
      <protection hidden="1"/>
    </xf>
    <xf numFmtId="44" fontId="2" fillId="0" borderId="0" xfId="0" applyNumberFormat="1" applyFont="1"/>
    <xf numFmtId="44" fontId="2" fillId="0" borderId="4" xfId="0" applyNumberFormat="1" applyFont="1" applyBorder="1"/>
    <xf numFmtId="43" fontId="0" fillId="0" borderId="0" xfId="0" applyNumberFormat="1"/>
    <xf numFmtId="43" fontId="0" fillId="0" borderId="4" xfId="0" applyNumberFormat="1" applyBorder="1"/>
    <xf numFmtId="167" fontId="2" fillId="0" borderId="0" xfId="0" applyNumberFormat="1" applyFont="1"/>
    <xf numFmtId="167" fontId="0" fillId="0" borderId="0" xfId="0" applyNumberFormat="1"/>
    <xf numFmtId="0" fontId="2" fillId="2" borderId="0" xfId="0" applyFont="1" applyFill="1" applyBorder="1" applyAlignment="1">
      <alignment horizontal="center"/>
    </xf>
    <xf numFmtId="167" fontId="2" fillId="2" borderId="0" xfId="0" applyNumberFormat="1" applyFont="1" applyFill="1"/>
    <xf numFmtId="43" fontId="0" fillId="2" borderId="0" xfId="0" applyNumberForma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13" zoomScale="85" zoomScaleNormal="100" zoomScaleSheetLayoutView="85" workbookViewId="0">
      <selection activeCell="F32" sqref="F32"/>
    </sheetView>
  </sheetViews>
  <sheetFormatPr baseColWidth="10" defaultRowHeight="15" x14ac:dyDescent="0.25"/>
  <cols>
    <col min="1" max="1" width="33.7109375" bestFit="1" customWidth="1"/>
    <col min="3" max="3" width="12.28515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x14ac:dyDescent="0.2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10" x14ac:dyDescent="0.25">
      <c r="A3" s="2" t="s">
        <v>1</v>
      </c>
      <c r="B3" s="2"/>
      <c r="C3" s="2"/>
      <c r="D3" s="2"/>
      <c r="E3" s="2"/>
      <c r="F3" s="2"/>
      <c r="G3" s="3"/>
      <c r="H3" s="5"/>
      <c r="I3" s="1"/>
    </row>
    <row r="4" spans="1:10" x14ac:dyDescent="0.25">
      <c r="A4" s="4"/>
      <c r="B4" s="5" t="s">
        <v>2</v>
      </c>
      <c r="C4" s="1"/>
      <c r="D4" s="5" t="s">
        <v>3</v>
      </c>
      <c r="E4" s="1"/>
      <c r="F4" s="1"/>
      <c r="I4" s="6"/>
    </row>
    <row r="5" spans="1:10" x14ac:dyDescent="0.25">
      <c r="A5" s="4" t="s">
        <v>4</v>
      </c>
      <c r="B5" s="7">
        <v>150</v>
      </c>
      <c r="C5" s="1"/>
      <c r="D5" s="7">
        <v>100</v>
      </c>
      <c r="E5" s="1" t="s">
        <v>5</v>
      </c>
      <c r="F5" s="1"/>
      <c r="I5" s="6"/>
    </row>
    <row r="6" spans="1:10" x14ac:dyDescent="0.25">
      <c r="A6" s="4" t="s">
        <v>6</v>
      </c>
      <c r="B6" s="7">
        <v>0.1</v>
      </c>
      <c r="C6" s="1"/>
      <c r="D6" s="7">
        <v>0.2</v>
      </c>
      <c r="E6" s="4" t="s">
        <v>7</v>
      </c>
      <c r="F6" s="1"/>
      <c r="I6" s="6"/>
    </row>
    <row r="7" spans="1:10" x14ac:dyDescent="0.25">
      <c r="A7" s="4"/>
      <c r="B7" s="1"/>
      <c r="C7" s="7"/>
      <c r="D7" s="7"/>
      <c r="E7" s="1"/>
      <c r="F7" s="1"/>
      <c r="I7" s="6"/>
    </row>
    <row r="8" spans="1:10" x14ac:dyDescent="0.25">
      <c r="A8" s="4"/>
      <c r="B8" s="4"/>
      <c r="C8" s="4"/>
      <c r="D8" s="4"/>
      <c r="E8" s="1"/>
      <c r="F8" s="1"/>
      <c r="I8" s="6"/>
    </row>
    <row r="9" spans="1:10" x14ac:dyDescent="0.25">
      <c r="A9" s="4" t="s">
        <v>32</v>
      </c>
      <c r="B9" s="1"/>
      <c r="C9" s="5" t="s">
        <v>33</v>
      </c>
      <c r="D9" s="5" t="s">
        <v>33</v>
      </c>
      <c r="E9" s="28" t="s">
        <v>34</v>
      </c>
      <c r="F9" s="28" t="s">
        <v>34</v>
      </c>
      <c r="G9" s="28" t="s">
        <v>34</v>
      </c>
      <c r="H9" s="28" t="s">
        <v>34</v>
      </c>
      <c r="I9" s="6"/>
    </row>
    <row r="10" spans="1:10" x14ac:dyDescent="0.25">
      <c r="A10" s="4"/>
      <c r="B10" s="5" t="s">
        <v>8</v>
      </c>
      <c r="C10" s="5" t="s">
        <v>9</v>
      </c>
      <c r="D10" s="4" t="s">
        <v>27</v>
      </c>
      <c r="E10" s="29" t="s">
        <v>28</v>
      </c>
      <c r="F10" s="29" t="s">
        <v>29</v>
      </c>
      <c r="G10" t="s">
        <v>30</v>
      </c>
      <c r="H10" t="s">
        <v>31</v>
      </c>
      <c r="I10" s="6"/>
    </row>
    <row r="11" spans="1:10" x14ac:dyDescent="0.25">
      <c r="A11" s="4"/>
      <c r="B11" s="5">
        <v>100</v>
      </c>
      <c r="C11" s="24">
        <v>2</v>
      </c>
      <c r="D11" s="26">
        <f>+C11*B11</f>
        <v>200</v>
      </c>
      <c r="E11" s="30">
        <f>+B11*$B$6</f>
        <v>10</v>
      </c>
      <c r="F11" s="32">
        <f>-$B$5</f>
        <v>-150</v>
      </c>
      <c r="G11" s="34">
        <f>+F11-E11</f>
        <v>-160</v>
      </c>
      <c r="H11" s="34">
        <f>+G11/B11</f>
        <v>-1.6</v>
      </c>
      <c r="I11" s="6"/>
      <c r="J11" s="34"/>
    </row>
    <row r="12" spans="1:10" x14ac:dyDescent="0.25">
      <c r="A12" s="4"/>
      <c r="B12" s="5">
        <v>200</v>
      </c>
      <c r="C12" s="24">
        <v>1.8</v>
      </c>
      <c r="D12" s="26">
        <f t="shared" ref="D12:D16" si="0">+C12*B12</f>
        <v>360</v>
      </c>
      <c r="E12" s="30">
        <f t="shared" ref="E12:E16" si="1">+B12*$B$6</f>
        <v>20</v>
      </c>
      <c r="F12" s="32">
        <f t="shared" ref="F12:F16" si="2">-$B$5</f>
        <v>-150</v>
      </c>
      <c r="G12" s="34">
        <f t="shared" ref="G12:G16" si="3">+F12-E12</f>
        <v>-170</v>
      </c>
      <c r="H12" s="34">
        <f t="shared" ref="H12:H16" si="4">+G12/B12</f>
        <v>-0.85</v>
      </c>
      <c r="I12" s="6"/>
      <c r="J12" s="34"/>
    </row>
    <row r="13" spans="1:10" x14ac:dyDescent="0.25">
      <c r="A13" s="4"/>
      <c r="B13" s="5">
        <v>300</v>
      </c>
      <c r="C13" s="24">
        <v>1.5</v>
      </c>
      <c r="D13" s="26">
        <f t="shared" si="0"/>
        <v>450</v>
      </c>
      <c r="E13" s="30">
        <f t="shared" si="1"/>
        <v>30</v>
      </c>
      <c r="F13" s="32">
        <f t="shared" si="2"/>
        <v>-150</v>
      </c>
      <c r="G13" s="34">
        <f t="shared" si="3"/>
        <v>-180</v>
      </c>
      <c r="H13" s="34">
        <f t="shared" si="4"/>
        <v>-0.6</v>
      </c>
      <c r="I13" s="6"/>
      <c r="J13" s="34"/>
    </row>
    <row r="14" spans="1:10" x14ac:dyDescent="0.25">
      <c r="A14" s="4"/>
      <c r="B14" s="5">
        <v>400</v>
      </c>
      <c r="C14" s="24">
        <v>1.3</v>
      </c>
      <c r="D14" s="26">
        <f t="shared" si="0"/>
        <v>520</v>
      </c>
      <c r="E14" s="30">
        <f t="shared" si="1"/>
        <v>40</v>
      </c>
      <c r="F14" s="32">
        <f t="shared" si="2"/>
        <v>-150</v>
      </c>
      <c r="G14" s="34">
        <f t="shared" si="3"/>
        <v>-190</v>
      </c>
      <c r="H14" s="34">
        <f t="shared" si="4"/>
        <v>-0.47499999999999998</v>
      </c>
      <c r="I14" s="6"/>
      <c r="J14" s="34"/>
    </row>
    <row r="15" spans="1:10" x14ac:dyDescent="0.25">
      <c r="A15" s="4"/>
      <c r="B15" s="38">
        <v>500</v>
      </c>
      <c r="C15" s="24">
        <v>1.2</v>
      </c>
      <c r="D15" s="26">
        <f t="shared" si="0"/>
        <v>600</v>
      </c>
      <c r="E15" s="30">
        <f t="shared" si="1"/>
        <v>50</v>
      </c>
      <c r="F15" s="32">
        <f t="shared" si="2"/>
        <v>-150</v>
      </c>
      <c r="G15" s="34">
        <f t="shared" si="3"/>
        <v>-200</v>
      </c>
      <c r="H15" s="40">
        <f t="shared" si="4"/>
        <v>-0.4</v>
      </c>
      <c r="I15" s="6"/>
      <c r="J15" s="34"/>
    </row>
    <row r="16" spans="1:10" x14ac:dyDescent="0.25">
      <c r="A16" s="9"/>
      <c r="B16" s="10">
        <v>600</v>
      </c>
      <c r="C16" s="25">
        <v>1.04</v>
      </c>
      <c r="D16" s="27">
        <f t="shared" si="0"/>
        <v>624</v>
      </c>
      <c r="E16" s="31">
        <f t="shared" si="1"/>
        <v>60</v>
      </c>
      <c r="F16" s="33">
        <f t="shared" si="2"/>
        <v>-150</v>
      </c>
      <c r="G16" s="35">
        <f t="shared" si="3"/>
        <v>-210</v>
      </c>
      <c r="H16" s="35">
        <f t="shared" si="4"/>
        <v>-0.35</v>
      </c>
      <c r="I16" s="6"/>
      <c r="J16" s="34"/>
    </row>
    <row r="17" spans="1:9" x14ac:dyDescent="0.25">
      <c r="A17" s="1"/>
      <c r="B17" s="1"/>
      <c r="C17" s="4"/>
      <c r="D17" s="11"/>
      <c r="E17" s="8"/>
      <c r="F17" s="1"/>
      <c r="G17" s="1"/>
      <c r="H17" s="1"/>
      <c r="I17" s="6"/>
    </row>
    <row r="18" spans="1:9" x14ac:dyDescent="0.25">
      <c r="A18" s="12" t="s">
        <v>10</v>
      </c>
      <c r="B18" s="1"/>
      <c r="C18" s="1"/>
      <c r="D18" s="1"/>
      <c r="E18" s="13"/>
      <c r="F18" s="1"/>
      <c r="G18" s="1"/>
      <c r="H18" s="1"/>
      <c r="I18" s="6"/>
    </row>
    <row r="19" spans="1:9" x14ac:dyDescent="0.25">
      <c r="A19" s="4" t="s">
        <v>11</v>
      </c>
      <c r="B19" s="14">
        <v>600</v>
      </c>
      <c r="C19" s="1"/>
      <c r="D19" s="1"/>
      <c r="E19" s="13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12</v>
      </c>
      <c r="B21" s="15">
        <v>0.35</v>
      </c>
      <c r="C21" s="1"/>
      <c r="D21" s="1"/>
      <c r="E21" s="1"/>
      <c r="F21" s="1"/>
      <c r="G21" s="1"/>
      <c r="H21" s="1"/>
      <c r="I21" s="1"/>
    </row>
    <row r="22" spans="1:9" x14ac:dyDescent="0.25">
      <c r="A22" s="16"/>
      <c r="B22" s="15"/>
      <c r="C22" s="1"/>
      <c r="D22" s="1"/>
      <c r="E22" s="1"/>
      <c r="F22" s="1"/>
      <c r="G22" s="1"/>
      <c r="H22" s="1"/>
      <c r="I22" s="1"/>
    </row>
    <row r="23" spans="1:9" x14ac:dyDescent="0.25">
      <c r="A23" s="16" t="s">
        <v>13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7" t="s">
        <v>14</v>
      </c>
      <c r="B24" s="1"/>
      <c r="C24" s="1"/>
      <c r="D24" s="17" t="s">
        <v>15</v>
      </c>
      <c r="E24" s="1"/>
      <c r="F24" s="1"/>
      <c r="G24" s="17" t="s">
        <v>16</v>
      </c>
      <c r="H24" s="1"/>
    </row>
    <row r="25" spans="1:9" x14ac:dyDescent="0.25">
      <c r="A25" s="1" t="s">
        <v>17</v>
      </c>
      <c r="B25" s="18">
        <f>(VLOOKUP(B19,B11:C16,2)*B19)</f>
        <v>624</v>
      </c>
      <c r="C25" s="1"/>
      <c r="D25" s="1" t="s">
        <v>17</v>
      </c>
      <c r="E25" s="18">
        <f>B19*B21</f>
        <v>210</v>
      </c>
      <c r="F25" s="1"/>
      <c r="G25" s="1" t="s">
        <v>18</v>
      </c>
      <c r="H25" s="18">
        <f>B25</f>
        <v>624</v>
      </c>
    </row>
    <row r="26" spans="1:9" x14ac:dyDescent="0.25">
      <c r="A26" s="1" t="s">
        <v>19</v>
      </c>
      <c r="B26" s="19">
        <f>D5+((B19-100)*D6)</f>
        <v>200</v>
      </c>
      <c r="C26" s="1"/>
      <c r="D26" s="1" t="s">
        <v>20</v>
      </c>
      <c r="E26" s="20">
        <f>B5+(B19*B6)</f>
        <v>210</v>
      </c>
      <c r="F26" s="1"/>
      <c r="G26" s="1" t="s">
        <v>21</v>
      </c>
      <c r="H26" s="20">
        <f>E26+B26</f>
        <v>410</v>
      </c>
    </row>
    <row r="27" spans="1:9" ht="15.75" thickBot="1" x14ac:dyDescent="0.3">
      <c r="A27" s="1" t="s">
        <v>22</v>
      </c>
      <c r="B27" s="1"/>
      <c r="C27" s="1"/>
      <c r="D27" s="1" t="s">
        <v>23</v>
      </c>
      <c r="E27" s="21">
        <f>E25-E26</f>
        <v>0</v>
      </c>
      <c r="F27" s="1"/>
      <c r="G27" s="1" t="s">
        <v>24</v>
      </c>
      <c r="H27" s="22">
        <f>H25-H26</f>
        <v>214</v>
      </c>
    </row>
    <row r="28" spans="1:9" ht="15.75" thickTop="1" x14ac:dyDescent="0.25">
      <c r="A28" s="1" t="s">
        <v>25</v>
      </c>
      <c r="B28" s="19">
        <f>B19*B21</f>
        <v>210</v>
      </c>
      <c r="C28" s="1"/>
      <c r="D28" s="1"/>
      <c r="E28" s="1"/>
      <c r="F28" s="1"/>
      <c r="G28" s="1"/>
      <c r="H28" s="1"/>
      <c r="I28" s="1"/>
    </row>
    <row r="29" spans="1:9" ht="15.75" thickBot="1" x14ac:dyDescent="0.3">
      <c r="A29" s="1" t="s">
        <v>26</v>
      </c>
      <c r="B29" s="23">
        <f>B25-(B26+B28)</f>
        <v>214</v>
      </c>
      <c r="C29" s="1"/>
      <c r="D29" s="1"/>
      <c r="E29" s="1"/>
      <c r="F29" s="1"/>
      <c r="G29" s="1"/>
      <c r="H29" s="1"/>
      <c r="I29" s="1"/>
    </row>
    <row r="30" spans="1:9" ht="15.75" thickTop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5">
        <v>100</v>
      </c>
      <c r="B32" s="34">
        <f>+H11</f>
        <v>-1.6</v>
      </c>
      <c r="C32" s="1"/>
      <c r="D32" s="36">
        <v>-60</v>
      </c>
      <c r="E32" s="1"/>
      <c r="F32" s="1"/>
      <c r="G32" s="1"/>
      <c r="H32" s="1"/>
      <c r="I32" s="1"/>
    </row>
    <row r="33" spans="1:4" x14ac:dyDescent="0.25">
      <c r="A33" s="5">
        <v>200</v>
      </c>
      <c r="B33" s="34">
        <f t="shared" ref="B33:B37" si="5">+H12</f>
        <v>-0.85</v>
      </c>
      <c r="D33" s="37">
        <v>70</v>
      </c>
    </row>
    <row r="34" spans="1:4" x14ac:dyDescent="0.25">
      <c r="A34" s="5">
        <v>300</v>
      </c>
      <c r="B34" s="34">
        <f t="shared" si="5"/>
        <v>-0.6</v>
      </c>
      <c r="D34" s="37">
        <v>130</v>
      </c>
    </row>
    <row r="35" spans="1:4" x14ac:dyDescent="0.25">
      <c r="A35" s="5">
        <v>400</v>
      </c>
      <c r="B35" s="34">
        <f t="shared" si="5"/>
        <v>-0.47499999999999998</v>
      </c>
      <c r="D35" s="36">
        <v>168</v>
      </c>
    </row>
    <row r="36" spans="1:4" x14ac:dyDescent="0.25">
      <c r="A36" s="5">
        <v>500</v>
      </c>
      <c r="B36" s="34">
        <f t="shared" si="5"/>
        <v>-0.4</v>
      </c>
      <c r="D36" s="39">
        <v>220</v>
      </c>
    </row>
    <row r="37" spans="1:4" x14ac:dyDescent="0.25">
      <c r="A37" s="10">
        <v>600</v>
      </c>
      <c r="B37" s="34">
        <f t="shared" si="5"/>
        <v>-0.35</v>
      </c>
      <c r="D37" s="36">
        <v>214</v>
      </c>
    </row>
  </sheetData>
  <mergeCells count="1">
    <mergeCell ref="A3:G3"/>
  </mergeCells>
  <pageMargins left="0.7" right="0.7" top="0.78740157499999996" bottom="0.78740157499999996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2013-10-06T18:59:26Z</dcterms:created>
  <dcterms:modified xsi:type="dcterms:W3CDTF">2013-10-06T19:20:35Z</dcterms:modified>
</cp:coreProperties>
</file>