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Tabelle1!$A$1:$Q$99</definedName>
  </definedNames>
  <calcPr calcId="145621"/>
</workbook>
</file>

<file path=xl/calcChain.xml><?xml version="1.0" encoding="utf-8"?>
<calcChain xmlns="http://schemas.openxmlformats.org/spreadsheetml/2006/main">
  <c r="G90" i="1" l="1"/>
  <c r="G72" i="1"/>
  <c r="G87" i="1"/>
  <c r="F72" i="1"/>
  <c r="D89" i="1"/>
  <c r="D74" i="1"/>
  <c r="I40" i="1" l="1"/>
  <c r="I50" i="1" s="1"/>
  <c r="G64" i="1"/>
  <c r="G55" i="1"/>
  <c r="F50" i="1"/>
  <c r="F40" i="1"/>
  <c r="D57" i="1"/>
  <c r="D42" i="1"/>
  <c r="I17" i="1"/>
  <c r="I15" i="1"/>
  <c r="G22" i="1"/>
  <c r="G28" i="1"/>
  <c r="G29" i="1"/>
  <c r="G30" i="1"/>
  <c r="G27" i="1"/>
  <c r="F17" i="1"/>
  <c r="F14" i="1"/>
  <c r="F15" i="1"/>
  <c r="F16" i="1"/>
  <c r="F13" i="1"/>
  <c r="F7" i="1"/>
  <c r="D24" i="1"/>
  <c r="D9" i="1"/>
  <c r="G31" i="1" l="1"/>
  <c r="J30" i="1" s="1"/>
  <c r="J32" i="1" s="1"/>
</calcChain>
</file>

<file path=xl/sharedStrings.xml><?xml version="1.0" encoding="utf-8"?>
<sst xmlns="http://schemas.openxmlformats.org/spreadsheetml/2006/main" count="117" uniqueCount="42">
  <si>
    <t>€</t>
  </si>
  <si>
    <t>Erlös je Einheit</t>
  </si>
  <si>
    <t>DB</t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</si>
  <si>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var </t>
    </r>
  </si>
  <si>
    <r>
      <t>K</t>
    </r>
    <r>
      <rPr>
        <vertAlign val="subscript"/>
        <sz val="11"/>
        <color theme="1"/>
        <rFont val="Calibri"/>
        <family val="2"/>
        <scheme val="minor"/>
      </rPr>
      <t>fix</t>
    </r>
  </si>
  <si>
    <t>Fixkosten</t>
  </si>
  <si>
    <t>Personalkosten je Monat</t>
  </si>
  <si>
    <t>Miete</t>
  </si>
  <si>
    <t>Strom</t>
  </si>
  <si>
    <t>Sonstige</t>
  </si>
  <si>
    <t>bei einer erwarteten Absatzmenge von 10.000 Stück</t>
  </si>
  <si>
    <t>PLAN DATEN</t>
  </si>
  <si>
    <t>IST DATEN</t>
  </si>
  <si>
    <t>Stück</t>
  </si>
  <si>
    <r>
      <rPr>
        <sz val="11"/>
        <color theme="1"/>
        <rFont val="Calibri"/>
        <family val="2"/>
        <scheme val="minor"/>
      </rPr>
      <t>SOLL</t>
    </r>
    <r>
      <rPr>
        <sz val="11"/>
        <color theme="1"/>
        <rFont val="Symbol"/>
        <family val="1"/>
        <charset val="2"/>
      </rPr>
      <t xml:space="preserve">  å</t>
    </r>
  </si>
  <si>
    <r>
      <rPr>
        <sz val="11"/>
        <color theme="1"/>
        <rFont val="Calibri"/>
        <family val="2"/>
        <scheme val="minor"/>
      </rPr>
      <t>IST</t>
    </r>
    <r>
      <rPr>
        <sz val="11"/>
        <color theme="1"/>
        <rFont val="Symbol"/>
        <family val="1"/>
        <charset val="2"/>
      </rPr>
      <t xml:space="preserve">  å</t>
    </r>
  </si>
  <si>
    <t>Plan Kosten</t>
  </si>
  <si>
    <t>IST Kosten</t>
  </si>
  <si>
    <t>Plan Kosten der IST Beschäf-tigung</t>
  </si>
  <si>
    <t>=6.800/10.000</t>
  </si>
  <si>
    <t>x 12.000</t>
  </si>
  <si>
    <r>
      <rPr>
        <b/>
        <sz val="11"/>
        <color theme="1"/>
        <rFont val="Calibri"/>
        <family val="2"/>
        <scheme val="minor"/>
      </rPr>
      <t xml:space="preserve">die PLAN der IST </t>
    </r>
    <r>
      <rPr>
        <b/>
        <sz val="11"/>
        <color theme="1"/>
        <rFont val="Symbol"/>
        <family val="1"/>
        <charset val="2"/>
      </rPr>
      <t xml:space="preserve"> å</t>
    </r>
  </si>
  <si>
    <t>STARRE PLANKOSTENRECHNUNG</t>
  </si>
  <si>
    <t>GRENZPLANKOSTENRECHNUNG AUF VOLLKOSTENBASIS</t>
  </si>
  <si>
    <t>die geplanten Kosten bei der geplanten Beschäftigung</t>
  </si>
  <si>
    <t>Die gesamten geplanten Kosten:</t>
  </si>
  <si>
    <t>Die angefallenen</t>
  </si>
  <si>
    <t>ISTKosten</t>
  </si>
  <si>
    <t>Die Plankosten der ISTbeschäftigung</t>
  </si>
  <si>
    <t>| -8.160 |</t>
  </si>
  <si>
    <r>
      <rPr>
        <b/>
        <sz val="11"/>
        <color rgb="FFFF0000"/>
        <rFont val="Calibri"/>
        <family val="2"/>
        <scheme val="minor"/>
      </rPr>
      <t xml:space="preserve">GESAMT ABWEICHUNG </t>
    </r>
    <r>
      <rPr>
        <b/>
        <sz val="11"/>
        <color rgb="FF7030A0"/>
        <rFont val="Symbol"/>
        <family val="1"/>
        <charset val="2"/>
      </rPr>
      <t xml:space="preserve"> å</t>
    </r>
  </si>
  <si>
    <t>Die angefallenen ISTkosten</t>
  </si>
  <si>
    <t xml:space="preserve">Die Plankosten der </t>
  </si>
  <si>
    <t>ISTbeschäftigung</t>
  </si>
  <si>
    <t>| -7.800 |</t>
  </si>
  <si>
    <t>PLANkosten der</t>
  </si>
  <si>
    <t>MEHRFACHFLEXIBLE GRENZPLANKOSTENRECHNUNG</t>
  </si>
  <si>
    <t>Die gesamten abweichungen:</t>
  </si>
  <si>
    <r>
      <rPr>
        <sz val="11"/>
        <color theme="1"/>
        <rFont val="Calibri"/>
        <family val="2"/>
        <scheme val="minor"/>
      </rPr>
      <t xml:space="preserve">ABWEICHUNGEN </t>
    </r>
    <r>
      <rPr>
        <sz val="11"/>
        <color theme="1"/>
        <rFont val="Symbol"/>
        <family val="1"/>
        <charset val="2"/>
      </rPr>
      <t xml:space="preserve"> å</t>
    </r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</si>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</sst>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€&quot;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7030A0"/>
      <name val="Calibri"/>
      <family val="2"/>
      <scheme val="minor"/>
    </font>
    <font>
      <b/>
      <sz val="11"/>
      <color rgb="FF7030A0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justify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164" fontId="0" fillId="0" borderId="0" xfId="0" applyNumberFormat="1"/>
    <xf numFmtId="164" fontId="0" fillId="3" borderId="6" xfId="1" applyNumberFormat="1" applyFont="1" applyFill="1" applyBorder="1" applyAlignment="1">
      <alignment horizontal="center"/>
    </xf>
    <xf numFmtId="0" fontId="2" fillId="0" borderId="0" xfId="0" applyFont="1"/>
    <xf numFmtId="43" fontId="0" fillId="3" borderId="6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43" fontId="0" fillId="0" borderId="0" xfId="0" applyNumberFormat="1"/>
    <xf numFmtId="164" fontId="4" fillId="0" borderId="0" xfId="0" applyNumberFormat="1" applyFont="1"/>
    <xf numFmtId="164" fontId="4" fillId="0" borderId="7" xfId="0" applyNumberFormat="1" applyFont="1" applyBorder="1"/>
    <xf numFmtId="0" fontId="5" fillId="0" borderId="0" xfId="0" applyFont="1" applyFill="1" applyAlignment="1">
      <alignment horizontal="right"/>
    </xf>
    <xf numFmtId="165" fontId="6" fillId="0" borderId="0" xfId="0" applyNumberFormat="1" applyFont="1"/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7" xfId="0" quotePrefix="1" applyBorder="1" applyAlignment="1">
      <alignment horizontal="right"/>
    </xf>
    <xf numFmtId="165" fontId="0" fillId="0" borderId="0" xfId="0" applyNumberFormat="1"/>
    <xf numFmtId="0" fontId="8" fillId="0" borderId="0" xfId="0" applyFont="1"/>
    <xf numFmtId="0" fontId="9" fillId="0" borderId="0" xfId="0" applyFont="1" applyFill="1" applyAlignment="1">
      <alignment horizontal="right"/>
    </xf>
    <xf numFmtId="165" fontId="8" fillId="0" borderId="0" xfId="0" applyNumberFormat="1" applyFont="1"/>
    <xf numFmtId="0" fontId="8" fillId="0" borderId="0" xfId="0" applyFont="1" applyFill="1" applyBorder="1" applyAlignment="1">
      <alignment horizontal="left"/>
    </xf>
    <xf numFmtId="0" fontId="0" fillId="0" borderId="7" xfId="0" applyBorder="1"/>
    <xf numFmtId="164" fontId="0" fillId="0" borderId="7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/>
    <xf numFmtId="165" fontId="11" fillId="0" borderId="0" xfId="0" applyNumberFormat="1" applyFont="1"/>
    <xf numFmtId="0" fontId="11" fillId="0" borderId="0" xfId="0" applyFont="1"/>
    <xf numFmtId="165" fontId="11" fillId="0" borderId="7" xfId="0" applyNumberFormat="1" applyFont="1" applyBorder="1"/>
    <xf numFmtId="165" fontId="11" fillId="0" borderId="7" xfId="0" applyNumberFormat="1" applyFont="1" applyBorder="1" applyAlignment="1">
      <alignment horizontal="right"/>
    </xf>
    <xf numFmtId="43" fontId="10" fillId="0" borderId="8" xfId="0" applyNumberFormat="1" applyFont="1" applyBorder="1"/>
    <xf numFmtId="0" fontId="8" fillId="4" borderId="0" xfId="0" applyFont="1" applyFill="1"/>
    <xf numFmtId="0" fontId="0" fillId="4" borderId="0" xfId="0" applyFill="1"/>
    <xf numFmtId="165" fontId="11" fillId="4" borderId="7" xfId="0" applyNumberFormat="1" applyFont="1" applyFill="1" applyBorder="1" applyAlignment="1">
      <alignment horizontal="right"/>
    </xf>
    <xf numFmtId="43" fontId="0" fillId="4" borderId="0" xfId="0" applyNumberFormat="1" applyFill="1"/>
    <xf numFmtId="164" fontId="0" fillId="4" borderId="0" xfId="1" applyNumberFormat="1" applyFont="1" applyFill="1"/>
    <xf numFmtId="164" fontId="0" fillId="4" borderId="7" xfId="1" applyNumberFormat="1" applyFont="1" applyFill="1" applyBorder="1"/>
    <xf numFmtId="165" fontId="11" fillId="4" borderId="0" xfId="0" applyNumberFormat="1" applyFont="1" applyFill="1"/>
    <xf numFmtId="0" fontId="12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29</xdr:row>
      <xdr:rowOff>143435</xdr:rowOff>
    </xdr:from>
    <xdr:to>
      <xdr:col>9</xdr:col>
      <xdr:colOff>0</xdr:colOff>
      <xdr:row>31</xdr:row>
      <xdr:rowOff>44824</xdr:rowOff>
    </xdr:to>
    <xdr:cxnSp macro="">
      <xdr:nvCxnSpPr>
        <xdr:cNvPr id="12" name="Gewinkelte Verbindung 11"/>
        <xdr:cNvCxnSpPr/>
      </xdr:nvCxnSpPr>
      <xdr:spPr>
        <a:xfrm flipV="1">
          <a:off x="5468471" y="6033247"/>
          <a:ext cx="2277035" cy="268942"/>
        </a:xfrm>
        <a:prstGeom prst="bentConnector3">
          <a:avLst>
            <a:gd name="adj1" fmla="val 2756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708212</xdr:colOff>
      <xdr:row>17</xdr:row>
      <xdr:rowOff>8964</xdr:rowOff>
    </xdr:from>
    <xdr:to>
      <xdr:col>8</xdr:col>
      <xdr:colOff>744071</xdr:colOff>
      <xdr:row>29</xdr:row>
      <xdr:rowOff>161364</xdr:rowOff>
    </xdr:to>
    <xdr:cxnSp macro="">
      <xdr:nvCxnSpPr>
        <xdr:cNvPr id="20" name="Gerade Verbindung mit Pfeil 19"/>
        <xdr:cNvCxnSpPr/>
      </xdr:nvCxnSpPr>
      <xdr:spPr>
        <a:xfrm>
          <a:off x="7431741" y="3684493"/>
          <a:ext cx="35859" cy="236668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367556</xdr:colOff>
      <xdr:row>26</xdr:row>
      <xdr:rowOff>161367</xdr:rowOff>
    </xdr:from>
    <xdr:to>
      <xdr:col>9</xdr:col>
      <xdr:colOff>591673</xdr:colOff>
      <xdr:row>30</xdr:row>
      <xdr:rowOff>44822</xdr:rowOff>
    </xdr:to>
    <xdr:cxnSp macro="">
      <xdr:nvCxnSpPr>
        <xdr:cNvPr id="3" name="Gewinkelte Verbindung 2"/>
        <xdr:cNvCxnSpPr/>
      </xdr:nvCxnSpPr>
      <xdr:spPr>
        <a:xfrm rot="16200000" flipH="1">
          <a:off x="7651381" y="5338483"/>
          <a:ext cx="609597" cy="224117"/>
        </a:xfrm>
        <a:prstGeom prst="bentConnector3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179295</xdr:colOff>
      <xdr:row>44</xdr:row>
      <xdr:rowOff>71716</xdr:rowOff>
    </xdr:from>
    <xdr:to>
      <xdr:col>8</xdr:col>
      <xdr:colOff>654425</xdr:colOff>
      <xdr:row>49</xdr:row>
      <xdr:rowOff>26893</xdr:rowOff>
    </xdr:to>
    <xdr:cxnSp macro="">
      <xdr:nvCxnSpPr>
        <xdr:cNvPr id="6" name="Gewinkelte Verbindung 5"/>
        <xdr:cNvCxnSpPr/>
      </xdr:nvCxnSpPr>
      <xdr:spPr>
        <a:xfrm rot="16200000" flipH="1">
          <a:off x="6441141" y="8547846"/>
          <a:ext cx="860613" cy="47513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view="pageBreakPreview" zoomScale="85" zoomScaleNormal="100" zoomScaleSheetLayoutView="85" workbookViewId="0">
      <selection activeCell="J9" sqref="J9"/>
    </sheetView>
  </sheetViews>
  <sheetFormatPr baseColWidth="10" defaultRowHeight="14.4" x14ac:dyDescent="0.3"/>
  <cols>
    <col min="1" max="1" width="11.5546875" style="51"/>
    <col min="3" max="3" width="26.109375" customWidth="1"/>
    <col min="5" max="5" width="11.21875" customWidth="1"/>
    <col min="8" max="8" width="10.77734375" customWidth="1"/>
    <col min="9" max="9" width="14.88671875" customWidth="1"/>
  </cols>
  <sheetData>
    <row r="1" spans="1:10" ht="28.8" customHeight="1" x14ac:dyDescent="0.3">
      <c r="F1" s="9" t="s">
        <v>16</v>
      </c>
      <c r="G1" s="9" t="s">
        <v>17</v>
      </c>
      <c r="H1" s="34" t="s">
        <v>18</v>
      </c>
      <c r="I1" s="34"/>
      <c r="J1" s="34"/>
    </row>
    <row r="2" spans="1:10" x14ac:dyDescent="0.3">
      <c r="A2" s="51" t="s">
        <v>39</v>
      </c>
      <c r="B2" s="30" t="s">
        <v>22</v>
      </c>
    </row>
    <row r="3" spans="1:10" x14ac:dyDescent="0.3">
      <c r="C3" s="9" t="s">
        <v>11</v>
      </c>
      <c r="F3" s="33" t="s">
        <v>13</v>
      </c>
      <c r="G3" s="33"/>
      <c r="H3" s="33" t="s">
        <v>13</v>
      </c>
      <c r="I3" s="33"/>
    </row>
    <row r="4" spans="1:10" ht="15" thickBot="1" x14ac:dyDescent="0.35">
      <c r="C4" s="9" t="s">
        <v>10</v>
      </c>
      <c r="F4" s="16">
        <v>10000</v>
      </c>
      <c r="G4" s="16">
        <v>12000</v>
      </c>
      <c r="H4" s="16"/>
      <c r="I4" s="16">
        <v>12000</v>
      </c>
    </row>
    <row r="5" spans="1:10" x14ac:dyDescent="0.3">
      <c r="C5" s="1" t="s">
        <v>2</v>
      </c>
      <c r="D5" s="2" t="s">
        <v>0</v>
      </c>
    </row>
    <row r="6" spans="1:10" x14ac:dyDescent="0.3">
      <c r="C6" s="3" t="s">
        <v>1</v>
      </c>
      <c r="D6" s="5">
        <v>2.5</v>
      </c>
    </row>
    <row r="7" spans="1:10" ht="15.6" x14ac:dyDescent="0.35">
      <c r="C7" s="3" t="s">
        <v>3</v>
      </c>
      <c r="D7" s="5">
        <v>0.5</v>
      </c>
      <c r="F7" s="17">
        <f>+F4*$D$7</f>
        <v>5000</v>
      </c>
      <c r="G7" s="17"/>
    </row>
    <row r="8" spans="1:10" ht="15.6" x14ac:dyDescent="0.35">
      <c r="C8" s="3" t="s">
        <v>4</v>
      </c>
      <c r="D8" s="5"/>
    </row>
    <row r="9" spans="1:10" ht="15" thickBot="1" x14ac:dyDescent="0.35">
      <c r="C9" s="4" t="s">
        <v>2</v>
      </c>
      <c r="D9" s="10">
        <f>+D6-D7</f>
        <v>2</v>
      </c>
    </row>
    <row r="11" spans="1:10" ht="15" thickBot="1" x14ac:dyDescent="0.35"/>
    <row r="12" spans="1:10" x14ac:dyDescent="0.3">
      <c r="C12" s="1" t="s">
        <v>5</v>
      </c>
      <c r="D12" s="2" t="s">
        <v>0</v>
      </c>
    </row>
    <row r="13" spans="1:10" x14ac:dyDescent="0.3">
      <c r="C13" s="3" t="s">
        <v>6</v>
      </c>
      <c r="D13" s="6">
        <v>1150</v>
      </c>
      <c r="F13" s="18">
        <f>+D13</f>
        <v>1150</v>
      </c>
      <c r="I13" s="23"/>
    </row>
    <row r="14" spans="1:10" x14ac:dyDescent="0.3">
      <c r="C14" s="3" t="s">
        <v>7</v>
      </c>
      <c r="D14" s="6">
        <v>300</v>
      </c>
      <c r="F14" s="18">
        <f t="shared" ref="F14:F16" si="0">+D14</f>
        <v>300</v>
      </c>
      <c r="I14" s="24" t="s">
        <v>19</v>
      </c>
    </row>
    <row r="15" spans="1:10" x14ac:dyDescent="0.3">
      <c r="C15" s="3" t="s">
        <v>8</v>
      </c>
      <c r="D15" s="6">
        <v>300</v>
      </c>
      <c r="F15" s="18">
        <f t="shared" si="0"/>
        <v>300</v>
      </c>
      <c r="I15" s="23">
        <f>6800/10000</f>
        <v>0.68</v>
      </c>
    </row>
    <row r="16" spans="1:10" ht="15" thickBot="1" x14ac:dyDescent="0.35">
      <c r="C16" s="4" t="s">
        <v>9</v>
      </c>
      <c r="D16" s="8">
        <v>50</v>
      </c>
      <c r="F16" s="19">
        <f t="shared" si="0"/>
        <v>50</v>
      </c>
      <c r="I16" s="25" t="s">
        <v>20</v>
      </c>
    </row>
    <row r="17" spans="2:10" x14ac:dyDescent="0.3">
      <c r="C17" s="37" t="s">
        <v>25</v>
      </c>
      <c r="D17" s="12"/>
      <c r="E17" s="20" t="s">
        <v>14</v>
      </c>
      <c r="F17" s="39">
        <f>SUM(F7:F16)</f>
        <v>6800</v>
      </c>
      <c r="I17" s="21">
        <f>0.68*12000</f>
        <v>8160.0000000000009</v>
      </c>
    </row>
    <row r="18" spans="2:10" x14ac:dyDescent="0.3">
      <c r="C18" s="11"/>
      <c r="D18" s="12"/>
      <c r="E18" s="13"/>
    </row>
    <row r="19" spans="2:10" ht="15" thickBot="1" x14ac:dyDescent="0.35">
      <c r="C19" s="15" t="s">
        <v>12</v>
      </c>
      <c r="D19" s="14"/>
      <c r="E19" s="13"/>
    </row>
    <row r="20" spans="2:10" x14ac:dyDescent="0.3">
      <c r="C20" s="1"/>
      <c r="D20" s="2" t="s">
        <v>0</v>
      </c>
    </row>
    <row r="21" spans="2:10" x14ac:dyDescent="0.3">
      <c r="C21" s="3" t="s">
        <v>1</v>
      </c>
      <c r="D21" s="5">
        <v>2.5</v>
      </c>
    </row>
    <row r="22" spans="2:10" ht="15.6" x14ac:dyDescent="0.35">
      <c r="C22" s="3" t="s">
        <v>3</v>
      </c>
      <c r="D22" s="5">
        <v>0.6</v>
      </c>
      <c r="G22" s="22">
        <f>+D22*G4</f>
        <v>7200</v>
      </c>
      <c r="I22" s="17"/>
    </row>
    <row r="23" spans="2:10" ht="15.6" x14ac:dyDescent="0.35">
      <c r="C23" s="3" t="s">
        <v>4</v>
      </c>
      <c r="D23" s="5"/>
      <c r="G23" s="22"/>
    </row>
    <row r="24" spans="2:10" ht="15" thickBot="1" x14ac:dyDescent="0.35">
      <c r="C24" s="4" t="s">
        <v>9</v>
      </c>
      <c r="D24" s="10">
        <f>+D21-D22</f>
        <v>1.9</v>
      </c>
      <c r="G24" s="22"/>
      <c r="J24" s="38"/>
    </row>
    <row r="25" spans="2:10" ht="15" thickBot="1" x14ac:dyDescent="0.35"/>
    <row r="26" spans="2:10" x14ac:dyDescent="0.3">
      <c r="C26" s="1" t="s">
        <v>5</v>
      </c>
      <c r="D26" s="2" t="s">
        <v>0</v>
      </c>
      <c r="J26" s="38" t="s">
        <v>26</v>
      </c>
    </row>
    <row r="27" spans="2:10" x14ac:dyDescent="0.3">
      <c r="C27" s="3" t="s">
        <v>6</v>
      </c>
      <c r="D27" s="6">
        <v>1200</v>
      </c>
      <c r="G27" s="18">
        <f>+D27</f>
        <v>1200</v>
      </c>
      <c r="J27" s="38" t="s">
        <v>27</v>
      </c>
    </row>
    <row r="28" spans="2:10" x14ac:dyDescent="0.3">
      <c r="C28" s="3" t="s">
        <v>7</v>
      </c>
      <c r="D28" s="6">
        <v>300</v>
      </c>
      <c r="G28" s="18">
        <f t="shared" ref="G28:G30" si="1">+D28</f>
        <v>300</v>
      </c>
    </row>
    <row r="29" spans="2:10" x14ac:dyDescent="0.3">
      <c r="C29" s="3" t="s">
        <v>8</v>
      </c>
      <c r="D29" s="6">
        <v>400</v>
      </c>
      <c r="G29" s="18">
        <f t="shared" si="1"/>
        <v>400</v>
      </c>
    </row>
    <row r="30" spans="2:10" ht="15" thickBot="1" x14ac:dyDescent="0.35">
      <c r="C30" s="4" t="s">
        <v>9</v>
      </c>
      <c r="D30" s="8">
        <v>80</v>
      </c>
      <c r="G30" s="19">
        <f t="shared" si="1"/>
        <v>80</v>
      </c>
      <c r="J30" s="26">
        <f>+G31</f>
        <v>9180</v>
      </c>
    </row>
    <row r="31" spans="2:10" x14ac:dyDescent="0.3">
      <c r="C31" s="38" t="s">
        <v>28</v>
      </c>
      <c r="F31" s="20" t="s">
        <v>15</v>
      </c>
      <c r="G31" s="39">
        <f>SUM(G7:G30)</f>
        <v>9180</v>
      </c>
      <c r="H31" s="35" t="s">
        <v>21</v>
      </c>
      <c r="I31" s="35"/>
      <c r="J31" s="42" t="s">
        <v>29</v>
      </c>
    </row>
    <row r="32" spans="2:10" x14ac:dyDescent="0.3">
      <c r="B32" s="13"/>
      <c r="D32" s="13"/>
      <c r="H32" s="40"/>
      <c r="I32" s="28" t="s">
        <v>30</v>
      </c>
      <c r="J32" s="29">
        <f>SUM(J30:J31)</f>
        <v>9180</v>
      </c>
    </row>
    <row r="33" spans="1:9" x14ac:dyDescent="0.3">
      <c r="B33" s="13"/>
      <c r="C33" s="13"/>
      <c r="D33" s="13"/>
    </row>
    <row r="34" spans="1:9" x14ac:dyDescent="0.3">
      <c r="A34" s="51" t="s">
        <v>40</v>
      </c>
      <c r="B34" s="30" t="s">
        <v>23</v>
      </c>
      <c r="D34" s="13"/>
    </row>
    <row r="35" spans="1:9" x14ac:dyDescent="0.3">
      <c r="F35" s="9" t="s">
        <v>16</v>
      </c>
      <c r="G35" s="9" t="s">
        <v>17</v>
      </c>
    </row>
    <row r="36" spans="1:9" x14ac:dyDescent="0.3">
      <c r="F36" s="33" t="s">
        <v>13</v>
      </c>
      <c r="G36" s="33"/>
    </row>
    <row r="37" spans="1:9" ht="15" thickBot="1" x14ac:dyDescent="0.35">
      <c r="C37" s="9" t="s">
        <v>11</v>
      </c>
      <c r="F37" s="16">
        <v>10000</v>
      </c>
      <c r="G37" s="16">
        <v>12000</v>
      </c>
      <c r="I37" s="16">
        <v>12000</v>
      </c>
    </row>
    <row r="38" spans="1:9" x14ac:dyDescent="0.3">
      <c r="C38" s="1" t="s">
        <v>2</v>
      </c>
      <c r="D38" s="2" t="s">
        <v>0</v>
      </c>
    </row>
    <row r="39" spans="1:9" x14ac:dyDescent="0.3">
      <c r="C39" s="3" t="s">
        <v>1</v>
      </c>
      <c r="D39" s="5">
        <v>2.5</v>
      </c>
    </row>
    <row r="40" spans="1:9" ht="15.6" x14ac:dyDescent="0.35">
      <c r="C40" s="3" t="s">
        <v>3</v>
      </c>
      <c r="D40" s="5">
        <v>0.5</v>
      </c>
      <c r="F40" s="7">
        <f>10000*D40</f>
        <v>5000</v>
      </c>
      <c r="I40" s="47">
        <f>+I37*D40</f>
        <v>6000</v>
      </c>
    </row>
    <row r="41" spans="1:9" ht="15.6" x14ac:dyDescent="0.35">
      <c r="C41" s="3" t="s">
        <v>4</v>
      </c>
      <c r="D41" s="5"/>
    </row>
    <row r="42" spans="1:9" ht="15" thickBot="1" x14ac:dyDescent="0.35">
      <c r="C42" s="4" t="s">
        <v>2</v>
      </c>
      <c r="D42" s="10">
        <f>+D39-D40</f>
        <v>2</v>
      </c>
    </row>
    <row r="43" spans="1:9" x14ac:dyDescent="0.3">
      <c r="I43" s="38" t="s">
        <v>32</v>
      </c>
    </row>
    <row r="44" spans="1:9" ht="15" thickBot="1" x14ac:dyDescent="0.35">
      <c r="I44" s="38" t="s">
        <v>33</v>
      </c>
    </row>
    <row r="45" spans="1:9" x14ac:dyDescent="0.3">
      <c r="C45" s="1" t="s">
        <v>5</v>
      </c>
      <c r="D45" s="2" t="s">
        <v>0</v>
      </c>
      <c r="F45" s="22"/>
      <c r="I45" s="45"/>
    </row>
    <row r="46" spans="1:9" x14ac:dyDescent="0.3">
      <c r="C46" s="3" t="s">
        <v>6</v>
      </c>
      <c r="D46" s="6">
        <v>1150</v>
      </c>
      <c r="F46" s="22">
        <v>1150</v>
      </c>
      <c r="I46" s="48">
        <v>1150</v>
      </c>
    </row>
    <row r="47" spans="1:9" x14ac:dyDescent="0.3">
      <c r="C47" s="3" t="s">
        <v>7</v>
      </c>
      <c r="D47" s="6">
        <v>300</v>
      </c>
      <c r="F47" s="22">
        <v>300</v>
      </c>
      <c r="I47" s="48">
        <v>300</v>
      </c>
    </row>
    <row r="48" spans="1:9" x14ac:dyDescent="0.3">
      <c r="C48" s="3" t="s">
        <v>8</v>
      </c>
      <c r="D48" s="6">
        <v>300</v>
      </c>
      <c r="F48" s="22">
        <v>300</v>
      </c>
      <c r="I48" s="48">
        <v>300</v>
      </c>
    </row>
    <row r="49" spans="3:12" ht="15" thickBot="1" x14ac:dyDescent="0.35">
      <c r="C49" s="4" t="s">
        <v>9</v>
      </c>
      <c r="D49" s="8">
        <v>50</v>
      </c>
      <c r="F49" s="32">
        <v>50</v>
      </c>
      <c r="I49" s="49">
        <v>50</v>
      </c>
    </row>
    <row r="50" spans="3:12" x14ac:dyDescent="0.3">
      <c r="C50" s="36" t="s">
        <v>24</v>
      </c>
      <c r="D50" s="12"/>
      <c r="E50" s="20" t="s">
        <v>14</v>
      </c>
      <c r="F50" s="39">
        <f>SUM(F40:F49)</f>
        <v>6800</v>
      </c>
      <c r="H50" s="20" t="s">
        <v>14</v>
      </c>
      <c r="I50" s="50">
        <f>SUM(I40:I49)</f>
        <v>7800</v>
      </c>
    </row>
    <row r="51" spans="3:12" x14ac:dyDescent="0.3">
      <c r="C51" s="11"/>
      <c r="D51" s="12"/>
      <c r="J51" s="26">
        <v>9180</v>
      </c>
      <c r="K51" s="44" t="s">
        <v>27</v>
      </c>
      <c r="L51" s="45"/>
    </row>
    <row r="52" spans="3:12" ht="15" thickBot="1" x14ac:dyDescent="0.35">
      <c r="C52" s="15" t="s">
        <v>12</v>
      </c>
      <c r="D52" s="14"/>
      <c r="J52" s="46" t="s">
        <v>34</v>
      </c>
      <c r="K52" s="44" t="s">
        <v>35</v>
      </c>
      <c r="L52" s="45"/>
    </row>
    <row r="53" spans="3:12" x14ac:dyDescent="0.3">
      <c r="C53" s="1"/>
      <c r="D53" s="2" t="s">
        <v>0</v>
      </c>
      <c r="I53" s="28" t="s">
        <v>30</v>
      </c>
      <c r="J53" s="29">
        <v>1380</v>
      </c>
      <c r="K53" s="44" t="s">
        <v>33</v>
      </c>
      <c r="L53" s="45"/>
    </row>
    <row r="54" spans="3:12" x14ac:dyDescent="0.3">
      <c r="C54" s="3" t="s">
        <v>1</v>
      </c>
      <c r="D54" s="5">
        <v>2.5</v>
      </c>
      <c r="K54" s="27"/>
    </row>
    <row r="55" spans="3:12" ht="15.6" x14ac:dyDescent="0.35">
      <c r="C55" s="3" t="s">
        <v>3</v>
      </c>
      <c r="D55" s="5">
        <v>0.6</v>
      </c>
      <c r="G55" s="7">
        <f>12000*D55</f>
        <v>7200</v>
      </c>
    </row>
    <row r="56" spans="3:12" ht="15.6" x14ac:dyDescent="0.35">
      <c r="C56" s="3" t="s">
        <v>4</v>
      </c>
      <c r="D56" s="5"/>
    </row>
    <row r="57" spans="3:12" ht="15" thickBot="1" x14ac:dyDescent="0.35">
      <c r="C57" s="4" t="s">
        <v>9</v>
      </c>
      <c r="D57" s="10">
        <f>+D54-D55</f>
        <v>1.9</v>
      </c>
    </row>
    <row r="58" spans="3:12" ht="15" thickBot="1" x14ac:dyDescent="0.35"/>
    <row r="59" spans="3:12" x14ac:dyDescent="0.3">
      <c r="C59" s="1" t="s">
        <v>5</v>
      </c>
      <c r="D59" s="2" t="s">
        <v>0</v>
      </c>
    </row>
    <row r="60" spans="3:12" x14ac:dyDescent="0.3">
      <c r="C60" s="3" t="s">
        <v>6</v>
      </c>
      <c r="D60" s="6">
        <v>1200</v>
      </c>
      <c r="G60">
        <v>1200</v>
      </c>
    </row>
    <row r="61" spans="3:12" x14ac:dyDescent="0.3">
      <c r="C61" s="3" t="s">
        <v>7</v>
      </c>
      <c r="D61" s="6">
        <v>300</v>
      </c>
      <c r="G61">
        <v>300</v>
      </c>
    </row>
    <row r="62" spans="3:12" x14ac:dyDescent="0.3">
      <c r="C62" s="3" t="s">
        <v>8</v>
      </c>
      <c r="D62" s="6">
        <v>400</v>
      </c>
      <c r="G62">
        <v>400</v>
      </c>
    </row>
    <row r="63" spans="3:12" ht="15" thickBot="1" x14ac:dyDescent="0.35">
      <c r="C63" s="4" t="s">
        <v>9</v>
      </c>
      <c r="D63" s="8">
        <v>80</v>
      </c>
      <c r="G63" s="31">
        <v>80</v>
      </c>
    </row>
    <row r="64" spans="3:12" x14ac:dyDescent="0.3">
      <c r="C64" s="38" t="s">
        <v>31</v>
      </c>
      <c r="F64" s="20" t="s">
        <v>15</v>
      </c>
      <c r="G64" s="41">
        <f>SUM(G55:G63)</f>
        <v>9180</v>
      </c>
    </row>
    <row r="65" spans="1:7" x14ac:dyDescent="0.3">
      <c r="G65" s="21"/>
    </row>
    <row r="67" spans="1:7" x14ac:dyDescent="0.3">
      <c r="A67" s="51" t="s">
        <v>41</v>
      </c>
      <c r="B67" s="30" t="s">
        <v>36</v>
      </c>
      <c r="C67" s="30" t="s">
        <v>36</v>
      </c>
    </row>
    <row r="68" spans="1:7" x14ac:dyDescent="0.3">
      <c r="C68" s="9" t="s">
        <v>11</v>
      </c>
    </row>
    <row r="69" spans="1:7" ht="15" thickBot="1" x14ac:dyDescent="0.35">
      <c r="C69" s="9" t="s">
        <v>10</v>
      </c>
    </row>
    <row r="70" spans="1:7" x14ac:dyDescent="0.3">
      <c r="C70" s="1" t="s">
        <v>2</v>
      </c>
      <c r="D70" s="2" t="s">
        <v>0</v>
      </c>
    </row>
    <row r="71" spans="1:7" x14ac:dyDescent="0.3">
      <c r="C71" s="3" t="s">
        <v>1</v>
      </c>
      <c r="D71" s="5">
        <v>2.5</v>
      </c>
    </row>
    <row r="72" spans="1:7" ht="15.6" x14ac:dyDescent="0.35">
      <c r="C72" s="3" t="s">
        <v>3</v>
      </c>
      <c r="D72" s="5">
        <v>0.5</v>
      </c>
      <c r="F72" s="17">
        <f>10000*D72</f>
        <v>5000</v>
      </c>
      <c r="G72" s="17">
        <f>12000*D72</f>
        <v>6000</v>
      </c>
    </row>
    <row r="73" spans="1:7" ht="15.6" x14ac:dyDescent="0.35">
      <c r="C73" s="3" t="s">
        <v>4</v>
      </c>
      <c r="D73" s="5"/>
    </row>
    <row r="74" spans="1:7" ht="15" thickBot="1" x14ac:dyDescent="0.35">
      <c r="C74" s="4" t="s">
        <v>2</v>
      </c>
      <c r="D74" s="10">
        <f>+D71-D72</f>
        <v>2</v>
      </c>
    </row>
    <row r="76" spans="1:7" ht="15" thickBot="1" x14ac:dyDescent="0.35"/>
    <row r="77" spans="1:7" x14ac:dyDescent="0.3">
      <c r="C77" s="1" t="s">
        <v>5</v>
      </c>
      <c r="D77" s="2" t="s">
        <v>0</v>
      </c>
    </row>
    <row r="78" spans="1:7" x14ac:dyDescent="0.3">
      <c r="C78" s="3" t="s">
        <v>6</v>
      </c>
      <c r="D78" s="6">
        <v>1150</v>
      </c>
      <c r="F78" s="7"/>
    </row>
    <row r="79" spans="1:7" x14ac:dyDescent="0.3">
      <c r="C79" s="3" t="s">
        <v>7</v>
      </c>
      <c r="D79" s="6">
        <v>300</v>
      </c>
      <c r="F79" s="7"/>
    </row>
    <row r="80" spans="1:7" x14ac:dyDescent="0.3">
      <c r="C80" s="3" t="s">
        <v>8</v>
      </c>
      <c r="D80" s="6">
        <v>300</v>
      </c>
      <c r="F80" s="7"/>
    </row>
    <row r="81" spans="3:7" ht="15" thickBot="1" x14ac:dyDescent="0.35">
      <c r="C81" s="4" t="s">
        <v>9</v>
      </c>
      <c r="D81" s="8">
        <v>50</v>
      </c>
      <c r="F81" s="7"/>
    </row>
    <row r="82" spans="3:7" x14ac:dyDescent="0.3">
      <c r="C82" s="37" t="s">
        <v>37</v>
      </c>
      <c r="D82" s="12"/>
      <c r="F82" s="17"/>
      <c r="G82" s="17"/>
    </row>
    <row r="83" spans="3:7" x14ac:dyDescent="0.3">
      <c r="C83" s="11"/>
      <c r="D83" s="12"/>
      <c r="E83" s="13"/>
    </row>
    <row r="84" spans="3:7" ht="15" thickBot="1" x14ac:dyDescent="0.35">
      <c r="C84" s="15" t="s">
        <v>12</v>
      </c>
      <c r="D84" s="14"/>
      <c r="E84" s="13"/>
    </row>
    <row r="85" spans="3:7" x14ac:dyDescent="0.3">
      <c r="C85" s="1"/>
      <c r="D85" s="2" t="s">
        <v>0</v>
      </c>
    </row>
    <row r="86" spans="3:7" x14ac:dyDescent="0.3">
      <c r="C86" s="3" t="s">
        <v>1</v>
      </c>
      <c r="D86" s="5">
        <v>2.5</v>
      </c>
    </row>
    <row r="87" spans="3:7" ht="15.6" x14ac:dyDescent="0.35">
      <c r="C87" s="3" t="s">
        <v>3</v>
      </c>
      <c r="D87" s="5">
        <v>0.6</v>
      </c>
      <c r="G87" s="17">
        <f>12000*D87</f>
        <v>7200</v>
      </c>
    </row>
    <row r="88" spans="3:7" ht="15.6" x14ac:dyDescent="0.35">
      <c r="C88" s="3" t="s">
        <v>4</v>
      </c>
      <c r="D88" s="5"/>
      <c r="G88" s="17"/>
    </row>
    <row r="89" spans="3:7" ht="15" thickBot="1" x14ac:dyDescent="0.35">
      <c r="C89" s="4" t="s">
        <v>9</v>
      </c>
      <c r="D89" s="10">
        <f>+D86-D87</f>
        <v>1.9</v>
      </c>
      <c r="G89" s="17">
        <v>-6000</v>
      </c>
    </row>
    <row r="90" spans="3:7" ht="15" thickBot="1" x14ac:dyDescent="0.35">
      <c r="F90" s="20" t="s">
        <v>38</v>
      </c>
      <c r="G90" s="43">
        <f>+G89+G87</f>
        <v>1200</v>
      </c>
    </row>
    <row r="91" spans="3:7" x14ac:dyDescent="0.3">
      <c r="C91" s="1" t="s">
        <v>5</v>
      </c>
      <c r="D91" s="2" t="s">
        <v>0</v>
      </c>
    </row>
    <row r="92" spans="3:7" x14ac:dyDescent="0.3">
      <c r="C92" s="3" t="s">
        <v>6</v>
      </c>
      <c r="D92" s="6">
        <v>1200</v>
      </c>
    </row>
    <row r="93" spans="3:7" x14ac:dyDescent="0.3">
      <c r="C93" s="3" t="s">
        <v>7</v>
      </c>
      <c r="D93" s="6">
        <v>300</v>
      </c>
    </row>
    <row r="94" spans="3:7" x14ac:dyDescent="0.3">
      <c r="C94" s="3" t="s">
        <v>8</v>
      </c>
      <c r="D94" s="6">
        <v>400</v>
      </c>
    </row>
    <row r="95" spans="3:7" ht="15" thickBot="1" x14ac:dyDescent="0.35">
      <c r="C95" s="4" t="s">
        <v>9</v>
      </c>
      <c r="D95" s="8">
        <v>80</v>
      </c>
    </row>
    <row r="96" spans="3:7" x14ac:dyDescent="0.3">
      <c r="C96" s="38"/>
    </row>
  </sheetData>
  <mergeCells count="5">
    <mergeCell ref="F3:G3"/>
    <mergeCell ref="H3:I3"/>
    <mergeCell ref="H31:I31"/>
    <mergeCell ref="F36:G36"/>
    <mergeCell ref="H1:J1"/>
  </mergeCells>
  <pageMargins left="0.7" right="0.7" top="0.78740157499999996" bottom="0.78740157499999996" header="0.3" footer="0.3"/>
  <pageSetup paperSize="9" scale="49" orientation="portrait" r:id="rId1"/>
  <colBreaks count="1" manualBreakCount="1">
    <brk id="15" max="9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2014-11-17T13:49:29Z</dcterms:created>
  <dcterms:modified xsi:type="dcterms:W3CDTF">2014-11-18T09:42:23Z</dcterms:modified>
</cp:coreProperties>
</file>