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24" windowWidth="19332" windowHeight="8196" activeTab="2"/>
  </bookViews>
  <sheets>
    <sheet name="A" sheetId="1" r:id="rId1"/>
    <sheet name="B" sheetId="2" r:id="rId2"/>
    <sheet name="C" sheetId="3" r:id="rId3"/>
  </sheets>
  <definedNames>
    <definedName name="_xlnm.Print_Area" localSheetId="0">A!$A$1:$H$37</definedName>
    <definedName name="_xlnm.Print_Area" localSheetId="1">B!$A$1:$N$41</definedName>
  </definedNames>
  <calcPr calcId="145621"/>
</workbook>
</file>

<file path=xl/calcChain.xml><?xml version="1.0" encoding="utf-8"?>
<calcChain xmlns="http://schemas.openxmlformats.org/spreadsheetml/2006/main">
  <c r="E25" i="3" l="1"/>
  <c r="F25" i="3" s="1"/>
  <c r="E24" i="3"/>
  <c r="F24" i="3" s="1"/>
  <c r="E23" i="3"/>
  <c r="F23" i="3" s="1"/>
  <c r="F22" i="3"/>
  <c r="E22" i="3"/>
  <c r="E21" i="3"/>
  <c r="F21" i="3" s="1"/>
  <c r="E16" i="3"/>
  <c r="F16" i="3" s="1"/>
  <c r="E15" i="3"/>
  <c r="F15" i="3" s="1"/>
  <c r="E14" i="3"/>
  <c r="F14" i="3" s="1"/>
  <c r="E13" i="3"/>
  <c r="F13" i="3" s="1"/>
  <c r="E12" i="3"/>
  <c r="F12" i="3" s="1"/>
  <c r="F4" i="3"/>
  <c r="F3" i="3"/>
  <c r="E4" i="3"/>
  <c r="E5" i="3"/>
  <c r="F5" i="3" s="1"/>
  <c r="E6" i="3"/>
  <c r="F6" i="3" s="1"/>
  <c r="E7" i="3"/>
  <c r="F7" i="3" s="1"/>
  <c r="E3" i="3"/>
  <c r="F26" i="3" l="1"/>
  <c r="F17" i="3"/>
  <c r="F8" i="3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4" i="2"/>
  <c r="G4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</calcChain>
</file>

<file path=xl/sharedStrings.xml><?xml version="1.0" encoding="utf-8"?>
<sst xmlns="http://schemas.openxmlformats.org/spreadsheetml/2006/main" count="80" uniqueCount="61">
  <si>
    <t>VORLAUFKOSTEN</t>
  </si>
  <si>
    <t>- Vertriebliche</t>
  </si>
  <si>
    <t>- Anpassungs</t>
  </si>
  <si>
    <t>- Änderungskosten</t>
  </si>
  <si>
    <t>-Sonstige</t>
  </si>
  <si>
    <t>- Subvention</t>
  </si>
  <si>
    <t>- Vergünstigungen</t>
  </si>
  <si>
    <t>- Sonstige</t>
  </si>
  <si>
    <t>- Technologische</t>
  </si>
  <si>
    <t>BEGLEITENDE KOSTEN</t>
  </si>
  <si>
    <t>- Einfuhrungskosten</t>
  </si>
  <si>
    <t>- Laufende Kosten</t>
  </si>
  <si>
    <t>- Auslaufkosten</t>
  </si>
  <si>
    <t>- Aktionserlöse</t>
  </si>
  <si>
    <t>- Laufende Erlöse</t>
  </si>
  <si>
    <t>- Abbauerlöse</t>
  </si>
  <si>
    <t xml:space="preserve">Begleitende </t>
  </si>
  <si>
    <t>Erlöse</t>
  </si>
  <si>
    <t>FOLGEKOSTEN</t>
  </si>
  <si>
    <t>- Wartung</t>
  </si>
  <si>
    <t>Vorlauf-</t>
  </si>
  <si>
    <t>Folge</t>
  </si>
  <si>
    <t>- Reparatur</t>
  </si>
  <si>
    <t>- Garantie</t>
  </si>
  <si>
    <t>Jahr</t>
  </si>
  <si>
    <t>Menge in 1.000´s</t>
  </si>
  <si>
    <t>Nettoerlös  je Einheit</t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</si>
  <si>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var    </t>
    </r>
    <r>
      <rPr>
        <sz val="11"/>
        <color theme="1"/>
        <rFont val="Calibri"/>
        <family val="2"/>
        <scheme val="minor"/>
      </rPr>
      <t xml:space="preserve">                  je Einheit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</si>
  <si>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fix         </t>
    </r>
    <r>
      <rPr>
        <sz val="11"/>
        <color theme="1"/>
        <rFont val="Calibri"/>
        <family val="2"/>
        <scheme val="minor"/>
      </rPr>
      <t xml:space="preserve">             je Einheit</t>
    </r>
  </si>
  <si>
    <t>Info der Planungsteam</t>
  </si>
  <si>
    <t>Produktentwicklung</t>
  </si>
  <si>
    <t>Markenaufbau</t>
  </si>
  <si>
    <t>Produktionskapazitäten</t>
  </si>
  <si>
    <t>Logistik</t>
  </si>
  <si>
    <t>Markterschließung</t>
  </si>
  <si>
    <t>Lebenszyklus = 10 Jahren</t>
  </si>
  <si>
    <t>Kalkulationszinssatzes = 20%</t>
  </si>
  <si>
    <t>liefern kann und ob der geplante Lebenszykluszeitraum eine Ergebnisoptimier-</t>
  </si>
  <si>
    <t>ung ermöglicht.</t>
  </si>
  <si>
    <r>
      <rPr>
        <b/>
        <sz val="11"/>
        <color theme="1"/>
        <rFont val="Calibri"/>
        <family val="2"/>
        <scheme val="minor"/>
      </rPr>
      <t xml:space="preserve">Frage: </t>
    </r>
    <r>
      <rPr>
        <sz val="11"/>
        <color theme="1"/>
        <rFont val="Calibri"/>
        <family val="2"/>
        <scheme val="minor"/>
      </rPr>
      <t>ob das neue Produkt einen positiven Beitrag zum Unternehmensergebnis</t>
    </r>
  </si>
  <si>
    <t>Kummuliert Betreibs- ergebnis</t>
  </si>
  <si>
    <r>
      <t>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(1+i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)/(1+d) - 1</t>
    </r>
  </si>
  <si>
    <r>
      <t xml:space="preserve">d </t>
    </r>
    <r>
      <rPr>
        <vertAlign val="subscript"/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inflationsrate</t>
    </r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</si>
  <si>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n = </t>
    </r>
    <r>
      <rPr>
        <sz val="11"/>
        <color theme="1"/>
        <rFont val="Calibri"/>
        <family val="2"/>
        <scheme val="minor"/>
      </rPr>
      <t>Nominalzinssatz</t>
    </r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</si>
  <si>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r = </t>
    </r>
    <r>
      <rPr>
        <sz val="11"/>
        <color theme="1"/>
        <rFont val="Calibri"/>
        <family val="2"/>
        <scheme val="minor"/>
      </rPr>
      <t>Realzinssatz</t>
    </r>
  </si>
  <si>
    <r>
      <t>Barwert Betreibs- ergebnis    PV = FV(1+i)</t>
    </r>
    <r>
      <rPr>
        <vertAlign val="superscript"/>
        <sz val="11"/>
        <color theme="1"/>
        <rFont val="Calibri"/>
        <family val="2"/>
        <scheme val="minor"/>
      </rPr>
      <t>-n</t>
    </r>
  </si>
  <si>
    <t>PV = FV(1+i)^-n</t>
  </si>
  <si>
    <t>Betreibs- ergebnis</t>
  </si>
  <si>
    <t>Anschaffung</t>
  </si>
  <si>
    <t>Toner</t>
  </si>
  <si>
    <t>Entsorgung</t>
  </si>
  <si>
    <t>Cashflow</t>
  </si>
  <si>
    <r>
      <t>Barwert PV = FV(1+i)</t>
    </r>
    <r>
      <rPr>
        <vertAlign val="superscript"/>
        <sz val="11"/>
        <color theme="1"/>
        <rFont val="Calibri"/>
        <family val="2"/>
        <scheme val="minor"/>
      </rPr>
      <t>-n</t>
    </r>
  </si>
  <si>
    <t>Produkt A</t>
  </si>
  <si>
    <t>Produkt B</t>
  </si>
  <si>
    <t>Produkt C</t>
  </si>
  <si>
    <t>Kaufpreis</t>
  </si>
  <si>
    <t>(1)</t>
  </si>
  <si>
    <t>(2)</t>
  </si>
  <si>
    <t>(3)</t>
  </si>
  <si>
    <t>(1) Geringsten TCO = Total Cost of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</si>
</sst>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3" formatCode="_-* #,##0.00_-;\-* #,##0.00_-;_-* &quot;-&quot;??_-;_-@_-"/>
    <numFmt numFmtId="169" formatCode="&quot;€&quot;\ #,##0.00"/>
    <numFmt numFmtId="173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4" xfId="0" quotePrefix="1" applyFill="1" applyBorder="1"/>
    <xf numFmtId="0" fontId="0" fillId="2" borderId="5" xfId="0" quotePrefix="1" applyFill="1" applyBorder="1"/>
    <xf numFmtId="0" fontId="0" fillId="2" borderId="6" xfId="0" applyFill="1" applyBorder="1"/>
    <xf numFmtId="0" fontId="0" fillId="2" borderId="1" xfId="0" quotePrefix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4" borderId="7" xfId="0" applyFill="1" applyBorder="1" applyAlignment="1">
      <alignment horizontal="center"/>
    </xf>
    <xf numFmtId="169" fontId="0" fillId="4" borderId="7" xfId="1" applyNumberFormat="1" applyFont="1" applyFill="1" applyBorder="1" applyAlignment="1">
      <alignment horizontal="center"/>
    </xf>
    <xf numFmtId="49" fontId="0" fillId="4" borderId="7" xfId="1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69" fontId="0" fillId="4" borderId="14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9" fontId="0" fillId="0" borderId="0" xfId="1" applyNumberFormat="1" applyFont="1" applyAlignment="1">
      <alignment horizontal="left"/>
    </xf>
    <xf numFmtId="173" fontId="0" fillId="4" borderId="7" xfId="1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4" borderId="16" xfId="0" applyFill="1" applyBorder="1" applyAlignment="1">
      <alignment horizontal="center"/>
    </xf>
    <xf numFmtId="173" fontId="0" fillId="4" borderId="17" xfId="1" applyNumberFormat="1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69" fontId="0" fillId="4" borderId="19" xfId="1" applyNumberFormat="1" applyFont="1" applyFill="1" applyBorder="1" applyAlignment="1">
      <alignment horizontal="center"/>
    </xf>
    <xf numFmtId="49" fontId="0" fillId="4" borderId="19" xfId="1" applyNumberFormat="1" applyFont="1" applyFill="1" applyBorder="1" applyAlignment="1">
      <alignment horizontal="center"/>
    </xf>
    <xf numFmtId="173" fontId="0" fillId="4" borderId="19" xfId="1" applyNumberFormat="1" applyFont="1" applyFill="1" applyBorder="1" applyAlignment="1">
      <alignment horizontal="center"/>
    </xf>
    <xf numFmtId="173" fontId="0" fillId="4" borderId="20" xfId="1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 vertical="justify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 vertical="justify"/>
    </xf>
    <xf numFmtId="0" fontId="0" fillId="3" borderId="23" xfId="0" applyFill="1" applyBorder="1" applyAlignment="1">
      <alignment horizontal="center" vertical="justify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8" fontId="0" fillId="0" borderId="0" xfId="0" applyNumberFormat="1" applyFill="1" applyAlignment="1">
      <alignment horizontal="left"/>
    </xf>
    <xf numFmtId="9" fontId="0" fillId="0" borderId="0" xfId="2" applyFont="1" applyFill="1" applyAlignment="1">
      <alignment horizontal="center"/>
    </xf>
    <xf numFmtId="0" fontId="0" fillId="0" borderId="0" xfId="0" applyFill="1"/>
    <xf numFmtId="169" fontId="0" fillId="0" borderId="22" xfId="1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43" fontId="0" fillId="4" borderId="6" xfId="1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 vertical="justify"/>
    </xf>
    <xf numFmtId="43" fontId="0" fillId="4" borderId="12" xfId="1" applyNumberFormat="1" applyFont="1" applyFill="1" applyBorder="1" applyAlignment="1">
      <alignment horizontal="center"/>
    </xf>
    <xf numFmtId="43" fontId="0" fillId="4" borderId="15" xfId="1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3" fontId="2" fillId="5" borderId="6" xfId="1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/>
  </cellXfs>
  <cellStyles count="3">
    <cellStyle name="Komma" xfId="1" builtinId="3"/>
    <cellStyle name="Prozent" xfId="2" builtinId="5"/>
    <cellStyle name="Standard" xfId="0" builtinId="0"/>
  </cellStyles>
  <dxfs count="15">
    <dxf>
      <fill>
        <patternFill>
          <fgColor rgb="FF99CC00"/>
        </patternFill>
      </fill>
    </dxf>
    <dxf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ill>
        <patternFill>
          <fgColor rgb="FF99CC00"/>
        </patternFill>
      </fill>
    </dxf>
    <dxf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99CC00"/>
        </patternFill>
      </fill>
    </dxf>
    <dxf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99CC00"/>
        </patternFill>
      </fill>
    </dxf>
    <dxf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</dxfs>
  <tableStyles count="0" defaultTableStyle="TableStyleMedium2" defaultPivotStyle="PivotStyleLight16"/>
  <colors>
    <mruColors>
      <color rgb="FF99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view="pageBreakPreview" zoomScale="60" zoomScaleNormal="100" workbookViewId="0">
      <selection activeCell="K1" sqref="I1:K1048576"/>
    </sheetView>
  </sheetViews>
  <sheetFormatPr baseColWidth="10" defaultRowHeight="14.4" x14ac:dyDescent="0.3"/>
  <cols>
    <col min="1" max="2" width="11.5546875" style="1"/>
    <col min="3" max="3" width="19.21875" style="1" customWidth="1"/>
    <col min="4" max="4" width="23.6640625" style="1" customWidth="1"/>
    <col min="5" max="5" width="19.77734375" style="1" customWidth="1"/>
    <col min="6" max="6" width="16.5546875" style="1" customWidth="1"/>
    <col min="7" max="7" width="14.33203125" style="1" customWidth="1"/>
    <col min="8" max="16384" width="11.5546875" style="1"/>
  </cols>
  <sheetData>
    <row r="2" spans="2:6" ht="15" thickBot="1" x14ac:dyDescent="0.35"/>
    <row r="3" spans="2:6" s="6" customFormat="1" ht="15" thickBot="1" x14ac:dyDescent="0.35">
      <c r="B3" s="7" t="s">
        <v>0</v>
      </c>
      <c r="C3" s="8"/>
      <c r="D3" s="8"/>
      <c r="E3" s="8"/>
    </row>
    <row r="4" spans="2:6" ht="15" thickBot="1" x14ac:dyDescent="0.35">
      <c r="C4" s="2" t="s">
        <v>8</v>
      </c>
      <c r="D4" s="2" t="s">
        <v>5</v>
      </c>
      <c r="E4" s="5" t="s">
        <v>20</v>
      </c>
    </row>
    <row r="5" spans="2:6" x14ac:dyDescent="0.3">
      <c r="C5" s="3" t="s">
        <v>1</v>
      </c>
      <c r="D5" s="3" t="s">
        <v>6</v>
      </c>
      <c r="E5" s="2" t="s">
        <v>17</v>
      </c>
    </row>
    <row r="6" spans="2:6" x14ac:dyDescent="0.3">
      <c r="C6" s="3" t="s">
        <v>2</v>
      </c>
      <c r="D6" s="3" t="s">
        <v>7</v>
      </c>
      <c r="E6" s="3"/>
    </row>
    <row r="7" spans="2:6" x14ac:dyDescent="0.3">
      <c r="C7" s="3" t="s">
        <v>3</v>
      </c>
      <c r="D7" s="3"/>
      <c r="E7" s="3"/>
    </row>
    <row r="8" spans="2:6" x14ac:dyDescent="0.3">
      <c r="C8" s="3" t="s">
        <v>4</v>
      </c>
      <c r="D8" s="3"/>
      <c r="E8" s="3"/>
    </row>
    <row r="9" spans="2:6" ht="15" thickBot="1" x14ac:dyDescent="0.35">
      <c r="C9" s="4"/>
      <c r="D9" s="4"/>
      <c r="E9" s="4"/>
    </row>
    <row r="10" spans="2:6" s="6" customFormat="1" ht="15" thickBot="1" x14ac:dyDescent="0.35">
      <c r="C10" s="7" t="s">
        <v>9</v>
      </c>
      <c r="D10" s="8"/>
      <c r="E10" s="8"/>
      <c r="F10" s="8"/>
    </row>
    <row r="11" spans="2:6" ht="15" thickBot="1" x14ac:dyDescent="0.35">
      <c r="D11" s="2" t="s">
        <v>10</v>
      </c>
      <c r="E11" s="2" t="s">
        <v>13</v>
      </c>
      <c r="F11" s="2" t="s">
        <v>16</v>
      </c>
    </row>
    <row r="12" spans="2:6" x14ac:dyDescent="0.3">
      <c r="D12" s="3" t="s">
        <v>11</v>
      </c>
      <c r="E12" s="3" t="s">
        <v>14</v>
      </c>
      <c r="F12" s="2" t="s">
        <v>17</v>
      </c>
    </row>
    <row r="13" spans="2:6" x14ac:dyDescent="0.3">
      <c r="D13" s="3" t="s">
        <v>12</v>
      </c>
      <c r="E13" s="3" t="s">
        <v>15</v>
      </c>
      <c r="F13" s="3"/>
    </row>
    <row r="14" spans="2:6" x14ac:dyDescent="0.3">
      <c r="D14" s="3"/>
      <c r="E14" s="3"/>
      <c r="F14" s="3"/>
    </row>
    <row r="15" spans="2:6" x14ac:dyDescent="0.3">
      <c r="D15" s="3"/>
      <c r="E15" s="3"/>
      <c r="F15" s="3"/>
    </row>
    <row r="16" spans="2:6" ht="15" thickBot="1" x14ac:dyDescent="0.35">
      <c r="D16" s="4"/>
      <c r="E16" s="4"/>
      <c r="F16" s="4"/>
    </row>
    <row r="17" spans="4:7" s="6" customFormat="1" ht="15" thickBot="1" x14ac:dyDescent="0.35">
      <c r="D17" s="7" t="s">
        <v>18</v>
      </c>
      <c r="E17" s="8"/>
      <c r="F17" s="8"/>
      <c r="G17" s="8"/>
    </row>
    <row r="18" spans="4:7" ht="15" thickBot="1" x14ac:dyDescent="0.35">
      <c r="E18" s="2" t="s">
        <v>19</v>
      </c>
      <c r="F18" s="3" t="s">
        <v>19</v>
      </c>
      <c r="G18" s="2" t="s">
        <v>21</v>
      </c>
    </row>
    <row r="19" spans="4:7" x14ac:dyDescent="0.3">
      <c r="E19" s="3" t="s">
        <v>22</v>
      </c>
      <c r="F19" s="3" t="s">
        <v>22</v>
      </c>
      <c r="G19" s="2" t="s">
        <v>17</v>
      </c>
    </row>
    <row r="20" spans="4:7" x14ac:dyDescent="0.3">
      <c r="E20" s="3" t="s">
        <v>23</v>
      </c>
      <c r="F20" s="3" t="s">
        <v>7</v>
      </c>
      <c r="G20" s="3"/>
    </row>
    <row r="21" spans="4:7" x14ac:dyDescent="0.3">
      <c r="E21" s="3" t="s">
        <v>7</v>
      </c>
      <c r="F21" s="3"/>
      <c r="G21" s="3"/>
    </row>
    <row r="22" spans="4:7" x14ac:dyDescent="0.3">
      <c r="E22" s="3"/>
      <c r="F22" s="3"/>
      <c r="G22" s="3"/>
    </row>
    <row r="23" spans="4:7" ht="15" thickBot="1" x14ac:dyDescent="0.35">
      <c r="E23" s="4"/>
      <c r="F23" s="4"/>
      <c r="G23" s="4"/>
    </row>
  </sheetData>
  <pageMargins left="0.7" right="0.7" top="0.78740157499999996" bottom="0.78740157499999996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115" zoomScaleNormal="100" zoomScaleSheetLayoutView="115" workbookViewId="0">
      <selection activeCell="G3" sqref="G3"/>
    </sheetView>
  </sheetViews>
  <sheetFormatPr baseColWidth="10" defaultRowHeight="14.4" x14ac:dyDescent="0.3"/>
  <cols>
    <col min="1" max="3" width="11.5546875" style="9"/>
    <col min="4" max="5" width="10.109375" style="9" customWidth="1"/>
    <col min="6" max="6" width="10.33203125" style="9" customWidth="1"/>
    <col min="7" max="7" width="16.77734375" style="9" customWidth="1"/>
    <col min="8" max="8" width="11.21875" style="9" customWidth="1"/>
    <col min="9" max="9" width="12.5546875" style="9" bestFit="1" customWidth="1"/>
    <col min="10" max="10" width="13.6640625" style="9" customWidth="1"/>
    <col min="11" max="16384" width="11.5546875" style="9"/>
  </cols>
  <sheetData>
    <row r="1" spans="1:10" s="11" customFormat="1" x14ac:dyDescent="0.3"/>
    <row r="2" spans="1:10" s="11" customFormat="1" x14ac:dyDescent="0.3">
      <c r="A2" s="35"/>
      <c r="B2" s="35"/>
      <c r="C2" s="35"/>
      <c r="D2" s="35"/>
      <c r="E2" s="35"/>
      <c r="F2" s="35"/>
      <c r="G2" s="35"/>
      <c r="H2" s="35"/>
    </row>
    <row r="3" spans="1:10" ht="45" x14ac:dyDescent="0.3">
      <c r="A3" s="32" t="s">
        <v>24</v>
      </c>
      <c r="B3" s="33" t="s">
        <v>25</v>
      </c>
      <c r="C3" s="33" t="s">
        <v>26</v>
      </c>
      <c r="D3" s="33" t="s">
        <v>27</v>
      </c>
      <c r="E3" s="33" t="s">
        <v>28</v>
      </c>
      <c r="F3" s="33" t="s">
        <v>47</v>
      </c>
      <c r="G3" s="33" t="s">
        <v>45</v>
      </c>
      <c r="H3" s="34" t="s">
        <v>40</v>
      </c>
    </row>
    <row r="4" spans="1:10" x14ac:dyDescent="0.3">
      <c r="A4" s="23">
        <v>0</v>
      </c>
      <c r="B4" s="12"/>
      <c r="C4" s="12"/>
      <c r="D4" s="12"/>
      <c r="E4" s="12">
        <v>300</v>
      </c>
      <c r="F4" s="21">
        <f>+(B4*1000)*(C4-D4)-(E4*1000)</f>
        <v>-300000</v>
      </c>
      <c r="G4" s="21">
        <f>+F4*(1.2)^A4</f>
        <v>-300000</v>
      </c>
      <c r="H4" s="24">
        <f>+G4</f>
        <v>-300000</v>
      </c>
    </row>
    <row r="5" spans="1:10" x14ac:dyDescent="0.3">
      <c r="A5" s="23">
        <v>1</v>
      </c>
      <c r="B5" s="12">
        <v>50</v>
      </c>
      <c r="C5" s="13">
        <v>2</v>
      </c>
      <c r="D5" s="14">
        <v>1</v>
      </c>
      <c r="E5" s="14">
        <v>200</v>
      </c>
      <c r="F5" s="21">
        <f t="shared" ref="F5:F14" si="0">+(B5*1000)*(C5-D5)-(E5*1000)</f>
        <v>-150000</v>
      </c>
      <c r="G5" s="21">
        <f>+F5*(1.2)^-A5</f>
        <v>-125000</v>
      </c>
      <c r="H5" s="24">
        <f>+H4+G5</f>
        <v>-425000</v>
      </c>
    </row>
    <row r="6" spans="1:10" x14ac:dyDescent="0.3">
      <c r="A6" s="23">
        <v>2</v>
      </c>
      <c r="B6" s="12">
        <v>100</v>
      </c>
      <c r="C6" s="13">
        <v>2.5</v>
      </c>
      <c r="D6" s="14">
        <v>1.05</v>
      </c>
      <c r="E6" s="14">
        <v>150</v>
      </c>
      <c r="F6" s="21">
        <f t="shared" si="0"/>
        <v>-5000</v>
      </c>
      <c r="G6" s="21">
        <f t="shared" ref="G6:G14" si="1">+F6*(1.2)^-A6</f>
        <v>-3472.2222222222222</v>
      </c>
      <c r="H6" s="24">
        <f t="shared" ref="H6:H14" si="2">+H5+G6</f>
        <v>-428472.22222222225</v>
      </c>
    </row>
    <row r="7" spans="1:10" x14ac:dyDescent="0.3">
      <c r="A7" s="23">
        <v>3</v>
      </c>
      <c r="B7" s="12">
        <v>200</v>
      </c>
      <c r="C7" s="13">
        <v>2.5</v>
      </c>
      <c r="D7" s="14">
        <v>1.05</v>
      </c>
      <c r="E7" s="14">
        <v>100</v>
      </c>
      <c r="F7" s="21">
        <f t="shared" si="0"/>
        <v>190000</v>
      </c>
      <c r="G7" s="21">
        <f t="shared" si="1"/>
        <v>109953.70370370371</v>
      </c>
      <c r="H7" s="24">
        <f t="shared" si="2"/>
        <v>-318518.51851851854</v>
      </c>
    </row>
    <row r="8" spans="1:10" x14ac:dyDescent="0.3">
      <c r="A8" s="23">
        <v>4</v>
      </c>
      <c r="B8" s="12">
        <v>300</v>
      </c>
      <c r="C8" s="13">
        <v>2.5</v>
      </c>
      <c r="D8" s="14">
        <v>1.05</v>
      </c>
      <c r="E8" s="14">
        <v>100</v>
      </c>
      <c r="F8" s="21">
        <f t="shared" si="0"/>
        <v>335000</v>
      </c>
      <c r="G8" s="21">
        <f t="shared" si="1"/>
        <v>161554.7839506173</v>
      </c>
      <c r="H8" s="24">
        <f t="shared" si="2"/>
        <v>-156963.73456790124</v>
      </c>
      <c r="I8" s="22"/>
    </row>
    <row r="9" spans="1:10" x14ac:dyDescent="0.3">
      <c r="A9" s="23">
        <v>5</v>
      </c>
      <c r="B9" s="12">
        <v>400</v>
      </c>
      <c r="C9" s="13">
        <v>2.5</v>
      </c>
      <c r="D9" s="14">
        <v>1.1000000000000001</v>
      </c>
      <c r="E9" s="14">
        <v>100</v>
      </c>
      <c r="F9" s="21">
        <f t="shared" si="0"/>
        <v>460000</v>
      </c>
      <c r="G9" s="21">
        <f t="shared" si="1"/>
        <v>184863.683127572</v>
      </c>
      <c r="H9" s="24">
        <f t="shared" si="2"/>
        <v>27899.948559670767</v>
      </c>
    </row>
    <row r="10" spans="1:10" x14ac:dyDescent="0.3">
      <c r="A10" s="23">
        <v>6</v>
      </c>
      <c r="B10" s="12">
        <v>500</v>
      </c>
      <c r="C10" s="13">
        <v>2.5</v>
      </c>
      <c r="D10" s="14">
        <v>1.1000000000000001</v>
      </c>
      <c r="E10" s="14">
        <v>100</v>
      </c>
      <c r="F10" s="21">
        <f t="shared" si="0"/>
        <v>600000</v>
      </c>
      <c r="G10" s="21">
        <f t="shared" si="1"/>
        <v>200938.78600823047</v>
      </c>
      <c r="H10" s="24">
        <f t="shared" si="2"/>
        <v>228838.73456790124</v>
      </c>
    </row>
    <row r="11" spans="1:10" x14ac:dyDescent="0.3">
      <c r="A11" s="23">
        <v>7</v>
      </c>
      <c r="B11" s="12">
        <v>450</v>
      </c>
      <c r="C11" s="13">
        <v>2</v>
      </c>
      <c r="D11" s="14">
        <v>1.1000000000000001</v>
      </c>
      <c r="E11" s="14">
        <v>100</v>
      </c>
      <c r="F11" s="21">
        <f t="shared" si="0"/>
        <v>304999.99999999994</v>
      </c>
      <c r="G11" s="21">
        <f t="shared" si="1"/>
        <v>85119.902406264271</v>
      </c>
      <c r="H11" s="24">
        <f t="shared" si="2"/>
        <v>313958.63697416551</v>
      </c>
    </row>
    <row r="12" spans="1:10" x14ac:dyDescent="0.3">
      <c r="A12" s="23">
        <v>8</v>
      </c>
      <c r="B12" s="12">
        <v>400</v>
      </c>
      <c r="C12" s="13">
        <v>2</v>
      </c>
      <c r="D12" s="14">
        <v>1.1499999999999999</v>
      </c>
      <c r="E12" s="14">
        <v>100</v>
      </c>
      <c r="F12" s="21">
        <f t="shared" si="0"/>
        <v>240000.00000000006</v>
      </c>
      <c r="G12" s="21">
        <f t="shared" si="1"/>
        <v>55816.329446730706</v>
      </c>
      <c r="H12" s="24">
        <f t="shared" si="2"/>
        <v>369774.96642089623</v>
      </c>
    </row>
    <row r="13" spans="1:10" x14ac:dyDescent="0.3">
      <c r="A13" s="23">
        <v>9</v>
      </c>
      <c r="B13" s="12">
        <v>300</v>
      </c>
      <c r="C13" s="13">
        <v>1.5</v>
      </c>
      <c r="D13" s="14">
        <v>1.1499999999999999</v>
      </c>
      <c r="E13" s="14">
        <v>120</v>
      </c>
      <c r="F13" s="21">
        <f t="shared" si="0"/>
        <v>-14999.999999999971</v>
      </c>
      <c r="G13" s="21">
        <f t="shared" si="1"/>
        <v>-2907.1004920172177</v>
      </c>
      <c r="H13" s="24">
        <f t="shared" si="2"/>
        <v>366867.86592887901</v>
      </c>
    </row>
    <row r="14" spans="1:10" x14ac:dyDescent="0.3">
      <c r="A14" s="25">
        <v>10</v>
      </c>
      <c r="B14" s="26">
        <v>200</v>
      </c>
      <c r="C14" s="27">
        <v>1.5</v>
      </c>
      <c r="D14" s="28">
        <v>1.1499999999999999</v>
      </c>
      <c r="E14" s="28">
        <v>150</v>
      </c>
      <c r="F14" s="29">
        <f t="shared" si="0"/>
        <v>-79999.999999999985</v>
      </c>
      <c r="G14" s="29">
        <f t="shared" si="1"/>
        <v>-12920.446631187657</v>
      </c>
      <c r="H14" s="30">
        <f t="shared" si="2"/>
        <v>353947.41929769138</v>
      </c>
    </row>
    <row r="15" spans="1:10" s="19" customFormat="1" x14ac:dyDescent="0.3">
      <c r="C15" s="20"/>
    </row>
    <row r="16" spans="1:10" s="19" customFormat="1" x14ac:dyDescent="0.3">
      <c r="A16" s="19" t="s">
        <v>29</v>
      </c>
      <c r="H16" s="36"/>
      <c r="I16" s="36"/>
      <c r="J16" s="36"/>
    </row>
    <row r="17" spans="1:10" s="19" customFormat="1" x14ac:dyDescent="0.3">
      <c r="B17" s="19" t="s">
        <v>30</v>
      </c>
      <c r="H17" s="36"/>
      <c r="I17" s="36"/>
      <c r="J17" s="37"/>
    </row>
    <row r="18" spans="1:10" s="19" customFormat="1" x14ac:dyDescent="0.3">
      <c r="B18" s="19" t="s">
        <v>31</v>
      </c>
      <c r="H18" s="36"/>
      <c r="I18" s="36"/>
      <c r="J18" s="11"/>
    </row>
    <row r="19" spans="1:10" s="19" customFormat="1" x14ac:dyDescent="0.3">
      <c r="B19" s="19" t="s">
        <v>32</v>
      </c>
      <c r="E19" s="19" t="s">
        <v>46</v>
      </c>
      <c r="H19" s="36"/>
      <c r="I19" s="36"/>
      <c r="J19" s="38"/>
    </row>
    <row r="20" spans="1:10" s="19" customFormat="1" x14ac:dyDescent="0.3">
      <c r="B20" s="19" t="s">
        <v>33</v>
      </c>
      <c r="H20" s="36"/>
      <c r="I20" s="36"/>
      <c r="J20" s="37"/>
    </row>
    <row r="21" spans="1:10" s="19" customFormat="1" ht="15.6" x14ac:dyDescent="0.35">
      <c r="B21" s="19" t="s">
        <v>34</v>
      </c>
      <c r="E21" s="19" t="s">
        <v>41</v>
      </c>
      <c r="H21" s="36"/>
      <c r="I21" s="36"/>
      <c r="J21" s="11"/>
    </row>
    <row r="22" spans="1:10" s="19" customFormat="1" ht="15.6" x14ac:dyDescent="0.35">
      <c r="F22" s="19" t="s">
        <v>42</v>
      </c>
      <c r="H22" s="36"/>
      <c r="I22" s="36"/>
      <c r="J22" s="38"/>
    </row>
    <row r="23" spans="1:10" s="19" customFormat="1" ht="15.6" x14ac:dyDescent="0.35">
      <c r="B23" s="19" t="s">
        <v>35</v>
      </c>
      <c r="F23" s="19" t="s">
        <v>43</v>
      </c>
      <c r="H23" s="36"/>
      <c r="I23" s="36"/>
      <c r="J23" s="37"/>
    </row>
    <row r="24" spans="1:10" s="19" customFormat="1" ht="15.6" x14ac:dyDescent="0.35">
      <c r="B24" s="19" t="s">
        <v>36</v>
      </c>
      <c r="F24" s="19" t="s">
        <v>44</v>
      </c>
      <c r="H24" s="36"/>
      <c r="I24" s="36"/>
      <c r="J24" s="11"/>
    </row>
    <row r="25" spans="1:10" s="19" customFormat="1" x14ac:dyDescent="0.3">
      <c r="H25" s="36"/>
      <c r="I25" s="36"/>
      <c r="J25" s="38"/>
    </row>
    <row r="26" spans="1:10" s="19" customFormat="1" x14ac:dyDescent="0.3">
      <c r="A26" s="19" t="s">
        <v>39</v>
      </c>
      <c r="H26" s="36"/>
      <c r="I26" s="36"/>
      <c r="J26" s="37"/>
    </row>
    <row r="27" spans="1:10" s="19" customFormat="1" x14ac:dyDescent="0.3">
      <c r="A27" s="19" t="s">
        <v>37</v>
      </c>
      <c r="H27" s="36"/>
      <c r="I27" s="36"/>
      <c r="J27" s="11"/>
    </row>
    <row r="28" spans="1:10" s="19" customFormat="1" x14ac:dyDescent="0.3">
      <c r="A28" s="19" t="s">
        <v>38</v>
      </c>
      <c r="H28" s="36"/>
      <c r="I28" s="36"/>
      <c r="J28" s="38"/>
    </row>
    <row r="29" spans="1:10" s="19" customFormat="1" x14ac:dyDescent="0.3">
      <c r="H29" s="36"/>
      <c r="I29" s="36"/>
      <c r="J29" s="37"/>
    </row>
    <row r="30" spans="1:10" s="19" customFormat="1" x14ac:dyDescent="0.3">
      <c r="H30" s="36"/>
      <c r="I30" s="36"/>
      <c r="J30" s="11"/>
    </row>
    <row r="31" spans="1:10" s="19" customFormat="1" x14ac:dyDescent="0.3">
      <c r="H31" s="36"/>
      <c r="I31" s="36"/>
      <c r="J31" s="38"/>
    </row>
    <row r="32" spans="1:10" s="19" customFormat="1" x14ac:dyDescent="0.3">
      <c r="H32" s="36"/>
      <c r="I32" s="36"/>
      <c r="J32" s="37"/>
    </row>
    <row r="33" spans="8:10" s="19" customFormat="1" x14ac:dyDescent="0.3">
      <c r="H33" s="36"/>
      <c r="I33" s="36"/>
      <c r="J33" s="11"/>
    </row>
    <row r="34" spans="8:10" s="19" customFormat="1" x14ac:dyDescent="0.3">
      <c r="H34" s="36"/>
      <c r="I34" s="36"/>
      <c r="J34" s="38"/>
    </row>
    <row r="35" spans="8:10" s="19" customFormat="1" x14ac:dyDescent="0.3">
      <c r="H35" s="36"/>
      <c r="I35" s="36"/>
      <c r="J35" s="37"/>
    </row>
    <row r="36" spans="8:10" s="19" customFormat="1" x14ac:dyDescent="0.3"/>
    <row r="37" spans="8:10" s="19" customFormat="1" x14ac:dyDescent="0.3"/>
    <row r="38" spans="8:10" s="19" customFormat="1" x14ac:dyDescent="0.3"/>
    <row r="39" spans="8:10" s="19" customFormat="1" x14ac:dyDescent="0.3"/>
  </sheetData>
  <conditionalFormatting sqref="F4:F14">
    <cfRule type="colorScale" priority="6">
      <colorScale>
        <cfvo type="num" val="0"/>
        <cfvo type="max"/>
        <color rgb="FF92D050"/>
        <color rgb="FFFFEF9C"/>
      </colorScale>
    </cfRule>
    <cfRule type="expression" dxfId="1" priority="7">
      <formula>"&gt;0"</formula>
    </cfRule>
    <cfRule type="cellIs" dxfId="0" priority="8" operator="greaterThan">
      <formula>0</formula>
    </cfRule>
  </conditionalFormatting>
  <pageMargins left="0.7" right="0.7" top="0.78740157499999996" bottom="0.78740157499999996" header="0.3" footer="0.3"/>
  <pageSetup paperSize="9" scale="60" orientation="portrait" r:id="rId1"/>
  <colBreaks count="1" manualBreakCount="1">
    <brk id="13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Layout" workbookViewId="0">
      <selection activeCell="B40" sqref="B40"/>
    </sheetView>
  </sheetViews>
  <sheetFormatPr baseColWidth="10" defaultRowHeight="14.4" x14ac:dyDescent="0.3"/>
  <cols>
    <col min="1" max="1" width="7.109375" customWidth="1"/>
  </cols>
  <sheetData>
    <row r="1" spans="1:7" ht="15" thickBot="1" x14ac:dyDescent="0.35">
      <c r="A1" t="s">
        <v>53</v>
      </c>
    </row>
    <row r="2" spans="1:7" ht="30.6" x14ac:dyDescent="0.3">
      <c r="A2" s="43" t="s">
        <v>24</v>
      </c>
      <c r="B2" s="31" t="s">
        <v>48</v>
      </c>
      <c r="C2" s="31" t="s">
        <v>49</v>
      </c>
      <c r="D2" s="31" t="s">
        <v>50</v>
      </c>
      <c r="E2" s="31" t="s">
        <v>51</v>
      </c>
      <c r="F2" s="44" t="s">
        <v>52</v>
      </c>
    </row>
    <row r="3" spans="1:7" x14ac:dyDescent="0.3">
      <c r="A3" s="15">
        <v>0</v>
      </c>
      <c r="B3" s="48">
        <v>-160</v>
      </c>
      <c r="C3" s="12"/>
      <c r="D3" s="12"/>
      <c r="E3" s="12">
        <f>SUM(B3:D3)</f>
        <v>-160</v>
      </c>
      <c r="F3" s="45">
        <f>PV(0.08/12,A3*12,0,-E3,0)</f>
        <v>-160</v>
      </c>
      <c r="G3" s="10" t="s">
        <v>56</v>
      </c>
    </row>
    <row r="4" spans="1:7" x14ac:dyDescent="0.3">
      <c r="A4" s="15">
        <v>1</v>
      </c>
      <c r="B4" s="12"/>
      <c r="C4" s="13"/>
      <c r="D4" s="14"/>
      <c r="E4" s="12">
        <f t="shared" ref="E4:E7" si="0">SUM(B4:D4)</f>
        <v>0</v>
      </c>
      <c r="F4" s="45">
        <f t="shared" ref="F4:F7" si="1">PV(0.08/12,A4*12,0,-E4,0)</f>
        <v>0</v>
      </c>
    </row>
    <row r="5" spans="1:7" x14ac:dyDescent="0.3">
      <c r="A5" s="15">
        <v>2</v>
      </c>
      <c r="B5" s="12"/>
      <c r="C5" s="13">
        <v>-80</v>
      </c>
      <c r="D5" s="13"/>
      <c r="E5" s="12">
        <f t="shared" si="0"/>
        <v>-80</v>
      </c>
      <c r="F5" s="45">
        <f t="shared" si="1"/>
        <v>-68.207710075894809</v>
      </c>
    </row>
    <row r="6" spans="1:7" x14ac:dyDescent="0.3">
      <c r="A6" s="15">
        <v>3</v>
      </c>
      <c r="B6" s="12"/>
      <c r="C6" s="13">
        <v>-80</v>
      </c>
      <c r="D6" s="13"/>
      <c r="E6" s="12">
        <f t="shared" si="0"/>
        <v>-80</v>
      </c>
      <c r="F6" s="45">
        <f t="shared" si="1"/>
        <v>-62.980370394589571</v>
      </c>
    </row>
    <row r="7" spans="1:7" ht="15" thickBot="1" x14ac:dyDescent="0.35">
      <c r="A7" s="16">
        <v>4</v>
      </c>
      <c r="B7" s="17"/>
      <c r="C7" s="18">
        <v>-80</v>
      </c>
      <c r="D7" s="18">
        <v>-150</v>
      </c>
      <c r="E7" s="17">
        <f t="shared" si="0"/>
        <v>-230</v>
      </c>
      <c r="F7" s="46">
        <f t="shared" si="1"/>
        <v>-167.19173346459127</v>
      </c>
    </row>
    <row r="8" spans="1:7" ht="15" thickBot="1" x14ac:dyDescent="0.35">
      <c r="A8" s="35"/>
      <c r="B8" s="47"/>
      <c r="C8" s="40"/>
      <c r="D8" s="40"/>
      <c r="E8" s="41"/>
      <c r="F8" s="49">
        <f>SUM(F3:F7)</f>
        <v>-458.37981393507562</v>
      </c>
      <c r="G8" s="50" t="s">
        <v>57</v>
      </c>
    </row>
    <row r="9" spans="1:7" x14ac:dyDescent="0.3">
      <c r="A9" s="39"/>
      <c r="B9" s="39"/>
      <c r="C9" s="39"/>
      <c r="D9" s="39"/>
      <c r="E9" s="39"/>
      <c r="G9" s="10"/>
    </row>
    <row r="10" spans="1:7" ht="15" thickBot="1" x14ac:dyDescent="0.35">
      <c r="A10" t="s">
        <v>54</v>
      </c>
      <c r="B10" s="39"/>
      <c r="C10" s="39"/>
      <c r="D10" s="39"/>
      <c r="E10" s="39"/>
      <c r="G10" s="10"/>
    </row>
    <row r="11" spans="1:7" ht="30.6" x14ac:dyDescent="0.3">
      <c r="A11" s="43" t="s">
        <v>24</v>
      </c>
      <c r="B11" s="31" t="s">
        <v>48</v>
      </c>
      <c r="C11" s="31" t="s">
        <v>49</v>
      </c>
      <c r="D11" s="31" t="s">
        <v>50</v>
      </c>
      <c r="E11" s="31" t="s">
        <v>51</v>
      </c>
      <c r="F11" s="44" t="s">
        <v>52</v>
      </c>
      <c r="G11" s="10"/>
    </row>
    <row r="12" spans="1:7" x14ac:dyDescent="0.3">
      <c r="A12" s="15">
        <v>0</v>
      </c>
      <c r="B12" s="48">
        <v>-140</v>
      </c>
      <c r="C12" s="12"/>
      <c r="D12" s="12"/>
      <c r="E12" s="12">
        <f>SUM(B12:D12)</f>
        <v>-140</v>
      </c>
      <c r="F12" s="45">
        <f>PV(0.08/12,A12*12,0,-E12,0)</f>
        <v>-140</v>
      </c>
      <c r="G12" s="10"/>
    </row>
    <row r="13" spans="1:7" x14ac:dyDescent="0.3">
      <c r="A13" s="15">
        <v>1</v>
      </c>
      <c r="B13" s="12"/>
      <c r="C13" s="13">
        <v>-60</v>
      </c>
      <c r="D13" s="14"/>
      <c r="E13" s="12">
        <f t="shared" ref="E13:E16" si="2">SUM(B13:D13)</f>
        <v>-60</v>
      </c>
      <c r="F13" s="45">
        <f t="shared" ref="F13:F16" si="3">PV(0.08/12,A13*12,0,-E13,0)</f>
        <v>-55.401687279497786</v>
      </c>
      <c r="G13" s="10"/>
    </row>
    <row r="14" spans="1:7" x14ac:dyDescent="0.3">
      <c r="A14" s="15">
        <v>2</v>
      </c>
      <c r="B14" s="12"/>
      <c r="C14" s="13">
        <v>-60</v>
      </c>
      <c r="D14" s="13"/>
      <c r="E14" s="12">
        <f t="shared" si="2"/>
        <v>-60</v>
      </c>
      <c r="F14" s="45">
        <f t="shared" si="3"/>
        <v>-51.155782556921103</v>
      </c>
      <c r="G14" s="10"/>
    </row>
    <row r="15" spans="1:7" x14ac:dyDescent="0.3">
      <c r="A15" s="15">
        <v>3</v>
      </c>
      <c r="B15" s="12"/>
      <c r="C15" s="13">
        <v>-60</v>
      </c>
      <c r="D15" s="13"/>
      <c r="E15" s="12">
        <f t="shared" si="2"/>
        <v>-60</v>
      </c>
      <c r="F15" s="45">
        <f t="shared" si="3"/>
        <v>-47.235277795942174</v>
      </c>
      <c r="G15" s="10"/>
    </row>
    <row r="16" spans="1:7" ht="15" thickBot="1" x14ac:dyDescent="0.35">
      <c r="A16" s="16">
        <v>4</v>
      </c>
      <c r="B16" s="17"/>
      <c r="C16" s="18">
        <v>-60</v>
      </c>
      <c r="D16" s="18">
        <v>-400</v>
      </c>
      <c r="E16" s="17">
        <f t="shared" si="2"/>
        <v>-460</v>
      </c>
      <c r="F16" s="46">
        <f t="shared" si="3"/>
        <v>-334.38346692918253</v>
      </c>
      <c r="G16" s="10"/>
    </row>
    <row r="17" spans="1:7" ht="15" thickBot="1" x14ac:dyDescent="0.35">
      <c r="A17" s="35"/>
      <c r="B17" s="47"/>
      <c r="C17" s="40"/>
      <c r="D17" s="40"/>
      <c r="E17" s="41"/>
      <c r="F17" s="42">
        <f>SUM(F12:F16)</f>
        <v>-628.17621456154359</v>
      </c>
      <c r="G17" s="50" t="s">
        <v>59</v>
      </c>
    </row>
    <row r="18" spans="1:7" x14ac:dyDescent="0.3">
      <c r="G18" s="10"/>
    </row>
    <row r="19" spans="1:7" ht="15" thickBot="1" x14ac:dyDescent="0.35">
      <c r="A19" t="s">
        <v>55</v>
      </c>
      <c r="G19" s="10"/>
    </row>
    <row r="20" spans="1:7" ht="30.6" x14ac:dyDescent="0.3">
      <c r="A20" s="43" t="s">
        <v>24</v>
      </c>
      <c r="B20" s="31" t="s">
        <v>48</v>
      </c>
      <c r="C20" s="31" t="s">
        <v>49</v>
      </c>
      <c r="D20" s="31" t="s">
        <v>50</v>
      </c>
      <c r="E20" s="31" t="s">
        <v>51</v>
      </c>
      <c r="F20" s="44" t="s">
        <v>52</v>
      </c>
      <c r="G20" s="10"/>
    </row>
    <row r="21" spans="1:7" x14ac:dyDescent="0.3">
      <c r="A21" s="15">
        <v>0</v>
      </c>
      <c r="B21" s="48">
        <v>-140</v>
      </c>
      <c r="C21" s="12"/>
      <c r="D21" s="12"/>
      <c r="E21" s="12">
        <f>SUM(B21:D21)</f>
        <v>-140</v>
      </c>
      <c r="F21" s="45">
        <f>PV(0.08/12,A21*12,0,-E21,0)</f>
        <v>-140</v>
      </c>
      <c r="G21" s="10"/>
    </row>
    <row r="22" spans="1:7" x14ac:dyDescent="0.3">
      <c r="A22" s="15">
        <v>1</v>
      </c>
      <c r="B22" s="12"/>
      <c r="C22" s="13"/>
      <c r="D22" s="14"/>
      <c r="E22" s="12">
        <f t="shared" ref="E22:E25" si="4">SUM(B22:D22)</f>
        <v>0</v>
      </c>
      <c r="F22" s="45">
        <f t="shared" ref="F22:F25" si="5">PV(0.08/12,A22*12,0,-E22,0)</f>
        <v>0</v>
      </c>
      <c r="G22" s="10"/>
    </row>
    <row r="23" spans="1:7" x14ac:dyDescent="0.3">
      <c r="A23" s="15">
        <v>2</v>
      </c>
      <c r="B23" s="12"/>
      <c r="C23" s="13">
        <v>-90</v>
      </c>
      <c r="D23" s="13"/>
      <c r="E23" s="12">
        <f t="shared" si="4"/>
        <v>-90</v>
      </c>
      <c r="F23" s="45">
        <f t="shared" si="5"/>
        <v>-76.733673835381651</v>
      </c>
      <c r="G23" s="10"/>
    </row>
    <row r="24" spans="1:7" x14ac:dyDescent="0.3">
      <c r="A24" s="15">
        <v>3</v>
      </c>
      <c r="B24" s="12"/>
      <c r="C24" s="13">
        <v>-90</v>
      </c>
      <c r="D24" s="13"/>
      <c r="E24" s="12">
        <f t="shared" si="4"/>
        <v>-90</v>
      </c>
      <c r="F24" s="45">
        <f t="shared" si="5"/>
        <v>-70.852916693913272</v>
      </c>
      <c r="G24" s="10"/>
    </row>
    <row r="25" spans="1:7" ht="15" thickBot="1" x14ac:dyDescent="0.35">
      <c r="A25" s="16">
        <v>4</v>
      </c>
      <c r="B25" s="17"/>
      <c r="C25" s="18">
        <v>-90</v>
      </c>
      <c r="D25" s="18">
        <v>-150</v>
      </c>
      <c r="E25" s="17">
        <f t="shared" si="4"/>
        <v>-240</v>
      </c>
      <c r="F25" s="46">
        <f t="shared" si="5"/>
        <v>-174.46093926739957</v>
      </c>
      <c r="G25" s="10"/>
    </row>
    <row r="26" spans="1:7" ht="15" thickBot="1" x14ac:dyDescent="0.35">
      <c r="A26" s="35"/>
      <c r="B26" s="47"/>
      <c r="C26" s="40"/>
      <c r="D26" s="40"/>
      <c r="E26" s="41"/>
      <c r="F26" s="42">
        <f>SUM(F21:F25)</f>
        <v>-462.04752979669445</v>
      </c>
      <c r="G26" s="50" t="s">
        <v>58</v>
      </c>
    </row>
    <row r="27" spans="1:7" x14ac:dyDescent="0.3">
      <c r="G27" s="10"/>
    </row>
    <row r="28" spans="1:7" x14ac:dyDescent="0.3">
      <c r="A28" s="51" t="s">
        <v>60</v>
      </c>
    </row>
  </sheetData>
  <pageMargins left="0.7" right="0.7" top="0.78740157499999996" bottom="0.78740157499999996" header="0.3" footer="0.3"/>
  <pageSetup paperSize="9" orientation="portrait" r:id="rId1"/>
  <ignoredErrors>
    <ignoredError sqref="G8 G17 G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</vt:lpstr>
      <vt:lpstr>B</vt:lpstr>
      <vt:lpstr>C</vt:lpstr>
      <vt:lpstr>A!Druckbereich</vt:lpstr>
      <vt:lpstr>B!Druckbereich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2014-11-17T11:47:25Z</dcterms:created>
  <dcterms:modified xsi:type="dcterms:W3CDTF">2014-11-17T13:41:38Z</dcterms:modified>
</cp:coreProperties>
</file>